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I272" i="1"/>
  <c r="G272"/>
  <c r="I271"/>
  <c r="G271"/>
  <c r="I270"/>
  <c r="G270"/>
  <c r="I269"/>
  <c r="G269"/>
  <c r="I268"/>
  <c r="G268"/>
  <c r="I267"/>
  <c r="G267"/>
  <c r="I266"/>
  <c r="G266"/>
  <c r="I265"/>
  <c r="G265"/>
  <c r="I264"/>
  <c r="G264"/>
  <c r="I263"/>
  <c r="G263"/>
  <c r="I262"/>
  <c r="G262"/>
  <c r="I261"/>
  <c r="G261"/>
  <c r="I260"/>
  <c r="G260"/>
  <c r="I259"/>
  <c r="G259"/>
  <c r="I258"/>
  <c r="G258"/>
  <c r="I257"/>
  <c r="G257"/>
  <c r="I256"/>
  <c r="G256"/>
  <c r="I255"/>
  <c r="G255"/>
  <c r="I254"/>
  <c r="G254"/>
  <c r="I253"/>
  <c r="G253"/>
  <c r="I252"/>
  <c r="G252"/>
  <c r="I251"/>
  <c r="G251"/>
  <c r="I250"/>
  <c r="G250"/>
  <c r="I249"/>
  <c r="G249"/>
  <c r="I248"/>
  <c r="G248"/>
  <c r="I247"/>
  <c r="G247"/>
  <c r="I246"/>
  <c r="G246"/>
  <c r="I245"/>
  <c r="G245"/>
  <c r="I244"/>
  <c r="G244"/>
  <c r="I243"/>
  <c r="G243"/>
  <c r="I242"/>
  <c r="G242"/>
  <c r="I241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J218" s="1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J207" s="1"/>
  <c r="G207"/>
  <c r="I206"/>
  <c r="G206"/>
  <c r="I205"/>
  <c r="G205"/>
  <c r="I204"/>
  <c r="G204"/>
  <c r="I203"/>
  <c r="G203"/>
  <c r="I202"/>
  <c r="G202"/>
  <c r="I201"/>
  <c r="G201"/>
  <c r="I200"/>
  <c r="G200"/>
  <c r="I199"/>
  <c r="J199" s="1"/>
  <c r="G199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J186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K176"/>
  <c r="J176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J164"/>
  <c r="I164"/>
  <c r="G164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1"/>
  <c r="G151"/>
  <c r="I150"/>
  <c r="G150"/>
  <c r="K149"/>
  <c r="J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J139"/>
  <c r="I139"/>
  <c r="G139"/>
  <c r="I137"/>
  <c r="G137"/>
  <c r="I136"/>
  <c r="G136"/>
  <c r="I135"/>
  <c r="G135"/>
  <c r="I134"/>
  <c r="G134"/>
  <c r="I133"/>
  <c r="G133"/>
  <c r="I132"/>
  <c r="G132"/>
  <c r="I131"/>
  <c r="G131"/>
  <c r="I130"/>
  <c r="G130"/>
  <c r="J129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J119"/>
  <c r="I119"/>
  <c r="G119"/>
  <c r="I117"/>
  <c r="G117"/>
  <c r="I116"/>
  <c r="G116"/>
  <c r="I115"/>
  <c r="G115"/>
  <c r="I114"/>
  <c r="G114"/>
  <c r="I113"/>
  <c r="J113" s="1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J104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J95"/>
  <c r="I95"/>
  <c r="G95"/>
  <c r="I94"/>
  <c r="G94"/>
  <c r="I93"/>
  <c r="G93"/>
  <c r="I92"/>
  <c r="G92"/>
  <c r="I91"/>
  <c r="G91"/>
  <c r="K90"/>
  <c r="J90"/>
  <c r="I90"/>
  <c r="G90"/>
  <c r="I88"/>
  <c r="G88"/>
  <c r="I87"/>
  <c r="G87"/>
  <c r="I86"/>
  <c r="G86"/>
  <c r="I85"/>
  <c r="G85"/>
  <c r="I84"/>
  <c r="G84"/>
  <c r="I83"/>
  <c r="G83"/>
  <c r="I82"/>
  <c r="G82"/>
  <c r="I81"/>
  <c r="G81"/>
  <c r="J80"/>
  <c r="I80"/>
  <c r="G80"/>
  <c r="I79"/>
  <c r="G79"/>
  <c r="I78"/>
  <c r="G78"/>
  <c r="I77"/>
  <c r="G77"/>
  <c r="I76"/>
  <c r="G76"/>
  <c r="J75"/>
  <c r="I75"/>
  <c r="G75"/>
  <c r="I73"/>
  <c r="G73"/>
  <c r="I72"/>
  <c r="G72"/>
  <c r="I71"/>
  <c r="G71"/>
  <c r="I70"/>
  <c r="G70"/>
  <c r="I69"/>
  <c r="G69"/>
  <c r="I68"/>
  <c r="G68"/>
  <c r="I67"/>
  <c r="G67"/>
  <c r="I66"/>
  <c r="G66"/>
  <c r="K65"/>
  <c r="J65"/>
  <c r="I65"/>
  <c r="G65"/>
  <c r="I64"/>
  <c r="G64"/>
  <c r="I63"/>
  <c r="G63"/>
  <c r="I62"/>
  <c r="G62"/>
  <c r="G61"/>
  <c r="I60"/>
  <c r="G60"/>
  <c r="I59"/>
  <c r="G59"/>
  <c r="I58"/>
  <c r="G58"/>
  <c r="I57"/>
  <c r="G57"/>
  <c r="I56"/>
  <c r="G56"/>
  <c r="J55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K43"/>
  <c r="J43"/>
  <c r="I43"/>
  <c r="G43"/>
  <c r="I41"/>
  <c r="G41"/>
  <c r="I40"/>
  <c r="G40"/>
  <c r="I39"/>
  <c r="G39"/>
  <c r="I38"/>
  <c r="G38"/>
  <c r="I37"/>
  <c r="G37"/>
  <c r="I36"/>
  <c r="G36"/>
  <c r="J35"/>
  <c r="I35"/>
  <c r="G35"/>
  <c r="I33"/>
  <c r="G33"/>
  <c r="I32"/>
  <c r="G32"/>
  <c r="I31"/>
  <c r="G31"/>
  <c r="I30"/>
  <c r="G30"/>
  <c r="I29"/>
  <c r="G29"/>
  <c r="I28"/>
  <c r="G28"/>
  <c r="I27"/>
  <c r="G27"/>
  <c r="I26"/>
  <c r="G26"/>
  <c r="I24"/>
  <c r="G24"/>
  <c r="K23"/>
  <c r="J23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3"/>
  <c r="G13"/>
  <c r="K12"/>
  <c r="J12"/>
  <c r="I12"/>
  <c r="G12"/>
  <c r="I10"/>
  <c r="G10"/>
  <c r="I9"/>
  <c r="G9"/>
  <c r="I8"/>
  <c r="G8"/>
  <c r="I7"/>
  <c r="G7"/>
  <c r="I6"/>
  <c r="G6"/>
  <c r="I5"/>
  <c r="G5"/>
  <c r="I4"/>
  <c r="G4"/>
  <c r="I3"/>
  <c r="G3"/>
  <c r="K2"/>
  <c r="J2"/>
</calcChain>
</file>

<file path=xl/sharedStrings.xml><?xml version="1.0" encoding="utf-8"?>
<sst xmlns="http://schemas.openxmlformats.org/spreadsheetml/2006/main" count="431" uniqueCount="148">
  <si>
    <t>Серия</t>
  </si>
  <si>
    <t>ОСНОВНЫЕ ХАРАКТЕРИСТИКИ</t>
  </si>
  <si>
    <t>Артикулы для заказа</t>
  </si>
  <si>
    <t>Описание</t>
  </si>
  <si>
    <t>Кол-во</t>
  </si>
  <si>
    <t>Розн. Цена за шт.</t>
  </si>
  <si>
    <t>Розн. Цена за комплекты</t>
  </si>
  <si>
    <t>TOO</t>
  </si>
  <si>
    <t xml:space="preserve">до 300кг или до 3 м
инт. 50%, </t>
  </si>
  <si>
    <t>КОМПЛЕКТЫ</t>
  </si>
  <si>
    <t>TOO3000KIT1</t>
  </si>
  <si>
    <t>TOO3000KLT</t>
  </si>
  <si>
    <t>TOO3000</t>
  </si>
  <si>
    <t>Привод TOO3000 230В линейный самоблокирующийся, SM-радиоразъем, Специальный монтажный крепеж  (2 шт.)</t>
  </si>
  <si>
    <t>MC800</t>
  </si>
  <si>
    <t>OXI</t>
  </si>
  <si>
    <t>FLO2RE</t>
  </si>
  <si>
    <t>EPM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</si>
  <si>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</si>
  <si>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ELAC</t>
  </si>
  <si>
    <t>EDSWG</t>
  </si>
  <si>
    <t>PLA10</t>
  </si>
  <si>
    <t>PLA11</t>
  </si>
  <si>
    <t>WINGO</t>
  </si>
  <si>
    <t>до 400кг или до 2 м
инт. 50%, режим калитки
инт. 50%</t>
  </si>
  <si>
    <t>WINGO4024KCE</t>
  </si>
  <si>
    <t>WINGO2024KCE</t>
  </si>
  <si>
    <t>WG4024</t>
  </si>
  <si>
    <t>MC424L</t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</si>
  <si>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WINGO4024KCE 1 (один) пульт)</t>
    </r>
  </si>
  <si>
    <t>`</t>
  </si>
  <si>
    <t>EKS</t>
  </si>
  <si>
    <t>ELDC</t>
  </si>
  <si>
    <t>Рекомендуемые дополнительные аксессуары →</t>
  </si>
  <si>
    <t>PLA13</t>
  </si>
  <si>
    <t>PS124</t>
  </si>
  <si>
    <t>до 500кг или до 3,5 м
инт. 50%, режим калитки
инт. 50%</t>
  </si>
  <si>
    <t>WINGO5024KCE</t>
  </si>
  <si>
    <t>WINGO3524KCE</t>
  </si>
  <si>
    <t>WG5024</t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</si>
  <si>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WINGO5024KCE 1 (один) пульт)</t>
    </r>
  </si>
  <si>
    <t>до 400кг или до 2 м</t>
  </si>
  <si>
    <t>WINGO4KCE</t>
  </si>
  <si>
    <t>WG4000</t>
  </si>
  <si>
    <t>до 500кг или до 3,5 м</t>
  </si>
  <si>
    <t>OVIEWWINGO5KCE</t>
  </si>
  <si>
    <t>WINGO5KCE</t>
  </si>
  <si>
    <t>WG5000</t>
  </si>
  <si>
    <t>OVIEW/A</t>
  </si>
  <si>
    <t>WINGO HI-SPEED</t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</si>
  <si>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</si>
  <si>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WG3524HSKIT2</t>
  </si>
  <si>
    <t>WG3524HS</t>
  </si>
  <si>
    <t>MC824H</t>
  </si>
  <si>
    <t>INTI2R</t>
  </si>
  <si>
    <t>EPMB</t>
  </si>
  <si>
    <t>TOONA</t>
  </si>
  <si>
    <t>до 800кг или до 3,0м. САМЫЙ МОЩНЫЙ
инт. 50%, режим калитки, ЛУЧШИЙ ПОКАЗАТЕЛЬ ТЯГОВОГО УСИЛИЯ НА РЫНКЕ 3200Н*</t>
  </si>
  <si>
    <t>TO4016PKIT1</t>
  </si>
  <si>
    <t>TO4016PKIT</t>
  </si>
  <si>
    <t>TO4016P</t>
  </si>
  <si>
    <t>FLO2R-S</t>
  </si>
  <si>
    <t>КОМПЛЕКТ</t>
  </si>
  <si>
    <t>TO4016PPLA16KIT</t>
  </si>
  <si>
    <t>PLA16</t>
  </si>
  <si>
    <t>до 800кг или до 3,0м. 
инт. 100%, режим калитки</t>
  </si>
  <si>
    <t>TO4024KCE</t>
  </si>
  <si>
    <t>TO4024</t>
  </si>
  <si>
    <t>до 1`000кг или до 5,0м. САМЫЙ МОЩНЫЙ
инт. 50%, режим калитки, ЛУЧШИЙ ПОКАЗАТЕЛЬ ТЯГОВОГО УСИЛИЯ НА РЫНКЕ 3200Н*</t>
  </si>
  <si>
    <t>TO5016PKIT1</t>
  </si>
  <si>
    <t>TO5016PKIT</t>
  </si>
  <si>
    <t>TO5016P</t>
  </si>
  <si>
    <t>OVIEWTO5016PKIT</t>
  </si>
  <si>
    <t>TO5016PPLA16KIT</t>
  </si>
  <si>
    <t>до 1`000кг или до 5,0м
инт. 100%, режим калитки</t>
  </si>
  <si>
    <r>
      <rPr>
        <i/>
        <sz val="10"/>
        <color indexed="8"/>
        <rFont val="Calibri"/>
        <family val="2"/>
        <charset val="204"/>
      </rP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</si>
  <si>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>TO5024</t>
    </r>
  </si>
  <si>
    <t>TO5024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</si>
  <si>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</si>
  <si>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</si>
  <si>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TO5024HSKIT2</t>
  </si>
  <si>
    <t>TO5024HS</t>
  </si>
  <si>
    <t>до 1`700кг или до 7,0м
инт. 100%, режим калитки</t>
  </si>
  <si>
    <t>TO7024KIT</t>
  </si>
  <si>
    <t>TO7024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</si>
  <si>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</si>
  <si>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>TO6024HSKIT2</t>
  </si>
  <si>
    <t>TO6024HS</t>
  </si>
  <si>
    <t>WALKY</t>
  </si>
  <si>
    <t>до 180кг или до 1,8м. 
инт. 50%, режим калитки</t>
  </si>
  <si>
    <t>WALKY2024KCE</t>
  </si>
  <si>
    <t>WALKY1024KCE</t>
  </si>
  <si>
    <t>WL1024C</t>
  </si>
  <si>
    <t>Привод для рампашных ворот WL1024C</t>
  </si>
  <si>
    <t>ON2E</t>
  </si>
  <si>
    <t xml:space="preserve"> WL1024</t>
  </si>
  <si>
    <t>Привод для распашных ворот WL1024</t>
  </si>
  <si>
    <t>WLT</t>
  </si>
  <si>
    <t>PS424</t>
  </si>
  <si>
    <t>HOPP</t>
  </si>
  <si>
    <t>HOPPKCE</t>
  </si>
  <si>
    <t>HO7124</t>
  </si>
  <si>
    <t>HO7224</t>
  </si>
  <si>
    <t>KIO</t>
  </si>
  <si>
    <t>KA1</t>
  </si>
  <si>
    <t>HYPPO</t>
  </si>
  <si>
    <t>до 800кг или до 3,0м.
инт. 50%, режим калитки</t>
  </si>
  <si>
    <t>HY7005KIT1</t>
  </si>
  <si>
    <t>HY7005KIT</t>
  </si>
  <si>
    <t>HY7005</t>
  </si>
  <si>
    <t>HYKE HI-SPEED</t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</si>
  <si>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</si>
  <si>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HKHSKIT2</t>
  </si>
  <si>
    <t>HK7024HS</t>
  </si>
  <si>
    <t>HK7224HS</t>
  </si>
  <si>
    <t>M-FAB</t>
  </si>
  <si>
    <t>до 600кг или до 3,5м
инт. 80 циклов/час, режим калитки</t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</si>
  <si>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</si>
  <si>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 xml:space="preserve">ME3024 </t>
    </r>
  </si>
  <si>
    <t>ME3024</t>
  </si>
  <si>
    <t>MECF</t>
  </si>
  <si>
    <t>MEA2</t>
  </si>
  <si>
    <t>до 600кг или до 3,0м.
инт. 40 циклов/час, режим калитки</t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</si>
  <si>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>ME3010</t>
    </r>
  </si>
  <si>
    <t>ME3010</t>
  </si>
  <si>
    <t>BIG-FAB</t>
  </si>
  <si>
    <t>до 900кг или до 5,0м.
инт. 45 циклов/час, режим калитки</t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</si>
  <si>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 xml:space="preserve">BM5024 </t>
    </r>
  </si>
  <si>
    <t>BM5024</t>
  </si>
  <si>
    <t>BMBOX</t>
  </si>
  <si>
    <t>PIU</t>
  </si>
  <si>
    <t>шт.</t>
  </si>
  <si>
    <t>A02</t>
  </si>
  <si>
    <t>BMA1</t>
  </si>
  <si>
    <t>HYA11</t>
  </si>
  <si>
    <t>HYA12</t>
  </si>
  <si>
    <t>MEA1</t>
  </si>
  <si>
    <t>MEA3</t>
  </si>
  <si>
    <t>MEA5</t>
  </si>
  <si>
    <t>MEA6</t>
  </si>
  <si>
    <t>MECX</t>
  </si>
  <si>
    <t>PLA6</t>
  </si>
  <si>
    <t>PLA8</t>
  </si>
  <si>
    <t>PLA14</t>
  </si>
  <si>
    <t>PLA15</t>
  </si>
  <si>
    <t>HY7024</t>
  </si>
  <si>
    <t>HY7100</t>
  </si>
  <si>
    <t>HY7124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</si>
</sst>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3" fontId="5" fillId="4" borderId="38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3" fontId="5" fillId="5" borderId="39" xfId="0" applyNumberFormat="1" applyFont="1" applyFill="1" applyBorder="1" applyAlignment="1">
      <alignment horizontal="center" vertical="center" wrapText="1"/>
    </xf>
    <xf numFmtId="3" fontId="7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3" fontId="5" fillId="5" borderId="19" xfId="0" applyNumberFormat="1" applyFont="1" applyFill="1" applyBorder="1" applyAlignment="1">
      <alignment horizontal="center" vertical="center" wrapText="1"/>
    </xf>
    <xf numFmtId="3" fontId="7" fillId="5" borderId="34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3" fontId="6" fillId="5" borderId="15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3" fontId="6" fillId="5" borderId="1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3" fontId="6" fillId="7" borderId="10" xfId="0" applyNumberFormat="1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3" fontId="6" fillId="7" borderId="39" xfId="0" applyNumberFormat="1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3" fontId="6" fillId="7" borderId="38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textRotation="90" wrapText="1"/>
    </xf>
    <xf numFmtId="0" fontId="6" fillId="3" borderId="38" xfId="0" applyFont="1" applyFill="1" applyBorder="1" applyAlignment="1">
      <alignment horizontal="center" vertical="center"/>
    </xf>
    <xf numFmtId="3" fontId="6" fillId="3" borderId="38" xfId="0" applyNumberFormat="1" applyFont="1" applyFill="1" applyBorder="1" applyAlignment="1">
      <alignment horizontal="center" vertical="center"/>
    </xf>
    <xf numFmtId="3" fontId="9" fillId="3" borderId="38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3" fontId="6" fillId="8" borderId="15" xfId="0" applyNumberFormat="1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3" fontId="6" fillId="8" borderId="19" xfId="0" applyNumberFormat="1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3" fontId="6" fillId="8" borderId="39" xfId="0" applyNumberFormat="1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3" fontId="6" fillId="8" borderId="38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 textRotation="90"/>
    </xf>
    <xf numFmtId="0" fontId="6" fillId="0" borderId="29" xfId="0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0" fontId="0" fillId="4" borderId="10" xfId="0" applyFill="1" applyBorder="1"/>
    <xf numFmtId="3" fontId="6" fillId="4" borderId="1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3" fontId="6" fillId="3" borderId="1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0" fillId="0" borderId="31" xfId="0" applyBorder="1"/>
    <xf numFmtId="0" fontId="8" fillId="0" borderId="3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6" fillId="8" borderId="13" xfId="0" applyFont="1" applyFill="1" applyBorder="1" applyAlignment="1">
      <alignment horizontal="center" vertical="center" textRotation="90" wrapText="1"/>
    </xf>
    <xf numFmtId="0" fontId="16" fillId="8" borderId="30" xfId="0" applyFont="1" applyFill="1" applyBorder="1" applyAlignment="1">
      <alignment horizontal="center" vertical="center" textRotation="90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 wrapText="1"/>
    </xf>
    <xf numFmtId="3" fontId="7" fillId="8" borderId="9" xfId="0" applyNumberFormat="1" applyFont="1" applyFill="1" applyBorder="1" applyAlignment="1">
      <alignment horizontal="center" vertical="center"/>
    </xf>
    <xf numFmtId="3" fontId="7" fillId="8" borderId="24" xfId="0" applyNumberFormat="1" applyFont="1" applyFill="1" applyBorder="1" applyAlignment="1">
      <alignment horizontal="center" vertical="center"/>
    </xf>
    <xf numFmtId="3" fontId="7" fillId="8" borderId="14" xfId="0" applyNumberFormat="1" applyFont="1" applyFill="1" applyBorder="1" applyAlignment="1">
      <alignment horizontal="center" vertical="center"/>
    </xf>
    <xf numFmtId="3" fontId="7" fillId="8" borderId="17" xfId="0" applyNumberFormat="1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3" fontId="7" fillId="8" borderId="32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30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vertical="center" textRotation="90" wrapText="1"/>
    </xf>
    <xf numFmtId="0" fontId="1" fillId="6" borderId="30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center" vertical="center"/>
    </xf>
    <xf numFmtId="3" fontId="7" fillId="4" borderId="27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/>
    </xf>
    <xf numFmtId="3" fontId="7" fillId="4" borderId="3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3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wrapText="1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4" borderId="3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3" fillId="4" borderId="24" xfId="0" applyNumberFormat="1" applyFont="1" applyFill="1" applyBorder="1" applyAlignment="1">
      <alignment horizontal="center" vertical="center"/>
    </xf>
    <xf numFmtId="3" fontId="13" fillId="4" borderId="27" xfId="0" applyNumberFormat="1" applyFont="1" applyFill="1" applyBorder="1" applyAlignment="1">
      <alignment horizontal="center" vertical="center"/>
    </xf>
    <xf numFmtId="3" fontId="13" fillId="4" borderId="17" xfId="0" applyNumberFormat="1" applyFont="1" applyFill="1" applyBorder="1" applyAlignment="1">
      <alignment horizontal="center" vertical="center"/>
    </xf>
    <xf numFmtId="3" fontId="13" fillId="4" borderId="34" xfId="0" applyNumberFormat="1" applyFont="1" applyFill="1" applyBorder="1" applyAlignment="1">
      <alignment horizontal="center" vertical="center"/>
    </xf>
    <xf numFmtId="3" fontId="13" fillId="4" borderId="3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3" fontId="7" fillId="7" borderId="9" xfId="0" applyNumberFormat="1" applyFont="1" applyFill="1" applyBorder="1" applyAlignment="1">
      <alignment horizontal="center" vertical="center"/>
    </xf>
    <xf numFmtId="3" fontId="7" fillId="7" borderId="24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3" fontId="7" fillId="7" borderId="18" xfId="0" applyNumberFormat="1" applyFont="1" applyFill="1" applyBorder="1" applyAlignment="1">
      <alignment horizontal="center" vertical="center"/>
    </xf>
    <xf numFmtId="3" fontId="7" fillId="7" borderId="32" xfId="0" applyNumberFormat="1" applyFont="1" applyFill="1" applyBorder="1" applyAlignment="1">
      <alignment horizontal="center" vertical="center"/>
    </xf>
    <xf numFmtId="3" fontId="7" fillId="8" borderId="7" xfId="0" applyNumberFormat="1" applyFont="1" applyFill="1" applyBorder="1" applyAlignment="1">
      <alignment horizontal="center" vertical="center"/>
    </xf>
    <xf numFmtId="3" fontId="7" fillId="8" borderId="27" xfId="0" applyNumberFormat="1" applyFont="1" applyFill="1" applyBorder="1" applyAlignment="1">
      <alignment horizontal="center" vertical="center"/>
    </xf>
    <xf numFmtId="3" fontId="7" fillId="8" borderId="3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3" fontId="7" fillId="3" borderId="16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/>
    </xf>
    <xf numFmtId="3" fontId="7" fillId="5" borderId="16" xfId="0" applyNumberFormat="1" applyFont="1" applyFill="1" applyBorder="1" applyAlignment="1">
      <alignment horizontal="center" vertical="center"/>
    </xf>
    <xf numFmtId="3" fontId="7" fillId="5" borderId="20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 vertical="center"/>
    </xf>
    <xf numFmtId="3" fontId="7" fillId="5" borderId="17" xfId="0" applyNumberFormat="1" applyFont="1" applyFill="1" applyBorder="1" applyAlignment="1">
      <alignment horizontal="center" vertical="center"/>
    </xf>
    <xf numFmtId="3" fontId="7" fillId="5" borderId="34" xfId="0" applyNumberFormat="1" applyFont="1" applyFill="1" applyBorder="1" applyAlignment="1">
      <alignment horizontal="center" vertical="center"/>
    </xf>
    <xf numFmtId="3" fontId="7" fillId="5" borderId="32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57150</xdr:rowOff>
    </xdr:from>
    <xdr:to>
      <xdr:col>1</xdr:col>
      <xdr:colOff>323850</xdr:colOff>
      <xdr:row>11</xdr:row>
      <xdr:rowOff>352425</xdr:rowOff>
    </xdr:to>
    <xdr:pic>
      <xdr:nvPicPr>
        <xdr:cNvPr id="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2809875"/>
          <a:ext cx="2952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371475</xdr:colOff>
      <xdr:row>1</xdr:row>
      <xdr:rowOff>371475</xdr:rowOff>
    </xdr:to>
    <xdr:pic>
      <xdr:nvPicPr>
        <xdr:cNvPr id="3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6191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11</xdr:row>
      <xdr:rowOff>76200</xdr:rowOff>
    </xdr:from>
    <xdr:to>
      <xdr:col>1</xdr:col>
      <xdr:colOff>695325</xdr:colOff>
      <xdr:row>11</xdr:row>
      <xdr:rowOff>361950</xdr:rowOff>
    </xdr:to>
    <xdr:pic>
      <xdr:nvPicPr>
        <xdr:cNvPr id="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0" y="2828925"/>
          <a:ext cx="2857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64</xdr:row>
      <xdr:rowOff>57150</xdr:rowOff>
    </xdr:from>
    <xdr:to>
      <xdr:col>1</xdr:col>
      <xdr:colOff>361950</xdr:colOff>
      <xdr:row>64</xdr:row>
      <xdr:rowOff>390525</xdr:rowOff>
    </xdr:to>
    <xdr:pic>
      <xdr:nvPicPr>
        <xdr:cNvPr id="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3801725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89</xdr:row>
      <xdr:rowOff>85725</xdr:rowOff>
    </xdr:from>
    <xdr:to>
      <xdr:col>1</xdr:col>
      <xdr:colOff>361950</xdr:colOff>
      <xdr:row>90</xdr:row>
      <xdr:rowOff>190500</xdr:rowOff>
    </xdr:to>
    <xdr:pic>
      <xdr:nvPicPr>
        <xdr:cNvPr id="6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18707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198</xdr:row>
      <xdr:rowOff>133350</xdr:rowOff>
    </xdr:from>
    <xdr:to>
      <xdr:col>1</xdr:col>
      <xdr:colOff>438150</xdr:colOff>
      <xdr:row>200</xdr:row>
      <xdr:rowOff>0</xdr:rowOff>
    </xdr:to>
    <xdr:pic>
      <xdr:nvPicPr>
        <xdr:cNvPr id="7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366950"/>
          <a:ext cx="3714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198</xdr:row>
      <xdr:rowOff>133350</xdr:rowOff>
    </xdr:from>
    <xdr:to>
      <xdr:col>1</xdr:col>
      <xdr:colOff>1085850</xdr:colOff>
      <xdr:row>200</xdr:row>
      <xdr:rowOff>0</xdr:rowOff>
    </xdr:to>
    <xdr:pic>
      <xdr:nvPicPr>
        <xdr:cNvPr id="8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40366950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198</xdr:row>
      <xdr:rowOff>114300</xdr:rowOff>
    </xdr:from>
    <xdr:to>
      <xdr:col>1</xdr:col>
      <xdr:colOff>752475</xdr:colOff>
      <xdr:row>200</xdr:row>
      <xdr:rowOff>0</xdr:rowOff>
    </xdr:to>
    <xdr:pic>
      <xdr:nvPicPr>
        <xdr:cNvPr id="9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81075" y="4034790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207</xdr:row>
      <xdr:rowOff>38100</xdr:rowOff>
    </xdr:from>
    <xdr:to>
      <xdr:col>1</xdr:col>
      <xdr:colOff>390525</xdr:colOff>
      <xdr:row>208</xdr:row>
      <xdr:rowOff>104775</xdr:rowOff>
    </xdr:to>
    <xdr:pic>
      <xdr:nvPicPr>
        <xdr:cNvPr id="1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41995725"/>
          <a:ext cx="323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118</xdr:row>
      <xdr:rowOff>25146</xdr:rowOff>
    </xdr:from>
    <xdr:to>
      <xdr:col>1</xdr:col>
      <xdr:colOff>590550</xdr:colOff>
      <xdr:row>119</xdr:row>
      <xdr:rowOff>118002</xdr:rowOff>
    </xdr:to>
    <xdr:pic>
      <xdr:nvPicPr>
        <xdr:cNvPr id="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24513921"/>
          <a:ext cx="247650" cy="2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915326</xdr:colOff>
      <xdr:row>118</xdr:row>
      <xdr:rowOff>45121</xdr:rowOff>
    </xdr:from>
    <xdr:to>
      <xdr:col>1</xdr:col>
      <xdr:colOff>1172501</xdr:colOff>
      <xdr:row>119</xdr:row>
      <xdr:rowOff>137977</xdr:rowOff>
    </xdr:to>
    <xdr:pic>
      <xdr:nvPicPr>
        <xdr:cNvPr id="1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58251" y="24533896"/>
          <a:ext cx="257175" cy="2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65750</xdr:colOff>
      <xdr:row>117</xdr:row>
      <xdr:rowOff>222777</xdr:rowOff>
    </xdr:from>
    <xdr:to>
      <xdr:col>1</xdr:col>
      <xdr:colOff>313400</xdr:colOff>
      <xdr:row>119</xdr:row>
      <xdr:rowOff>85726</xdr:rowOff>
    </xdr:to>
    <xdr:pic>
      <xdr:nvPicPr>
        <xdr:cNvPr id="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75" y="24463902"/>
          <a:ext cx="247650" cy="301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118</xdr:row>
      <xdr:rowOff>34671</xdr:rowOff>
    </xdr:from>
    <xdr:to>
      <xdr:col>1</xdr:col>
      <xdr:colOff>866775</xdr:colOff>
      <xdr:row>119</xdr:row>
      <xdr:rowOff>89427</xdr:rowOff>
    </xdr:to>
    <xdr:pic>
      <xdr:nvPicPr>
        <xdr:cNvPr id="1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0" y="24523446"/>
          <a:ext cx="247650" cy="245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217</xdr:row>
      <xdr:rowOff>114300</xdr:rowOff>
    </xdr:from>
    <xdr:to>
      <xdr:col>1</xdr:col>
      <xdr:colOff>600075</xdr:colOff>
      <xdr:row>218</xdr:row>
      <xdr:rowOff>171450</xdr:rowOff>
    </xdr:to>
    <xdr:pic>
      <xdr:nvPicPr>
        <xdr:cNvPr id="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439959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217</xdr:row>
      <xdr:rowOff>114300</xdr:rowOff>
    </xdr:from>
    <xdr:to>
      <xdr:col>1</xdr:col>
      <xdr:colOff>1171575</xdr:colOff>
      <xdr:row>218</xdr:row>
      <xdr:rowOff>180975</xdr:rowOff>
    </xdr:to>
    <xdr:pic>
      <xdr:nvPicPr>
        <xdr:cNvPr id="1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0175" y="4399597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217</xdr:row>
      <xdr:rowOff>114300</xdr:rowOff>
    </xdr:from>
    <xdr:to>
      <xdr:col>1</xdr:col>
      <xdr:colOff>333375</xdr:colOff>
      <xdr:row>218</xdr:row>
      <xdr:rowOff>180975</xdr:rowOff>
    </xdr:to>
    <xdr:pic>
      <xdr:nvPicPr>
        <xdr:cNvPr id="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439959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217</xdr:row>
      <xdr:rowOff>114300</xdr:rowOff>
    </xdr:from>
    <xdr:to>
      <xdr:col>1</xdr:col>
      <xdr:colOff>876300</xdr:colOff>
      <xdr:row>218</xdr:row>
      <xdr:rowOff>161925</xdr:rowOff>
    </xdr:to>
    <xdr:pic>
      <xdr:nvPicPr>
        <xdr:cNvPr id="1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43995975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200</xdr:row>
      <xdr:rowOff>123825</xdr:rowOff>
    </xdr:from>
    <xdr:to>
      <xdr:col>1</xdr:col>
      <xdr:colOff>419100</xdr:colOff>
      <xdr:row>202</xdr:row>
      <xdr:rowOff>85725</xdr:rowOff>
    </xdr:to>
    <xdr:pic>
      <xdr:nvPicPr>
        <xdr:cNvPr id="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073842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343825</xdr:colOff>
      <xdr:row>138</xdr:row>
      <xdr:rowOff>9797</xdr:rowOff>
    </xdr:from>
    <xdr:to>
      <xdr:col>1</xdr:col>
      <xdr:colOff>591475</xdr:colOff>
      <xdr:row>139</xdr:row>
      <xdr:rowOff>93126</xdr:rowOff>
    </xdr:to>
    <xdr:pic>
      <xdr:nvPicPr>
        <xdr:cNvPr id="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6750" y="28508597"/>
          <a:ext cx="247650" cy="273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999852</xdr:colOff>
      <xdr:row>138</xdr:row>
      <xdr:rowOff>50673</xdr:rowOff>
    </xdr:from>
    <xdr:to>
      <xdr:col>1</xdr:col>
      <xdr:colOff>1257027</xdr:colOff>
      <xdr:row>139</xdr:row>
      <xdr:rowOff>134002</xdr:rowOff>
    </xdr:to>
    <xdr:pic>
      <xdr:nvPicPr>
        <xdr:cNvPr id="2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42777" y="28549473"/>
          <a:ext cx="238125" cy="273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45775</xdr:colOff>
      <xdr:row>138</xdr:row>
      <xdr:rowOff>8872</xdr:rowOff>
    </xdr:from>
    <xdr:to>
      <xdr:col>1</xdr:col>
      <xdr:colOff>293425</xdr:colOff>
      <xdr:row>139</xdr:row>
      <xdr:rowOff>92201</xdr:rowOff>
    </xdr:to>
    <xdr:pic>
      <xdr:nvPicPr>
        <xdr:cNvPr id="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700" y="28507672"/>
          <a:ext cx="247650" cy="273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651401</xdr:colOff>
      <xdr:row>138</xdr:row>
      <xdr:rowOff>61123</xdr:rowOff>
    </xdr:from>
    <xdr:to>
      <xdr:col>1</xdr:col>
      <xdr:colOff>899051</xdr:colOff>
      <xdr:row>139</xdr:row>
      <xdr:rowOff>108748</xdr:rowOff>
    </xdr:to>
    <xdr:pic>
      <xdr:nvPicPr>
        <xdr:cNvPr id="2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4326" y="28559923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184</xdr:row>
      <xdr:rowOff>400050</xdr:rowOff>
    </xdr:from>
    <xdr:to>
      <xdr:col>1</xdr:col>
      <xdr:colOff>323850</xdr:colOff>
      <xdr:row>184</xdr:row>
      <xdr:rowOff>714375</xdr:rowOff>
    </xdr:to>
    <xdr:pic>
      <xdr:nvPicPr>
        <xdr:cNvPr id="2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81025" y="376809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175</xdr:row>
      <xdr:rowOff>85725</xdr:rowOff>
    </xdr:from>
    <xdr:to>
      <xdr:col>1</xdr:col>
      <xdr:colOff>409575</xdr:colOff>
      <xdr:row>176</xdr:row>
      <xdr:rowOff>190500</xdr:rowOff>
    </xdr:to>
    <xdr:pic>
      <xdr:nvPicPr>
        <xdr:cNvPr id="25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3578542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485775</xdr:colOff>
      <xdr:row>36</xdr:row>
      <xdr:rowOff>47625</xdr:rowOff>
    </xdr:to>
    <xdr:pic>
      <xdr:nvPicPr>
        <xdr:cNvPr id="26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943850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22</xdr:row>
      <xdr:rowOff>57150</xdr:rowOff>
    </xdr:from>
    <xdr:to>
      <xdr:col>1</xdr:col>
      <xdr:colOff>323850</xdr:colOff>
      <xdr:row>22</xdr:row>
      <xdr:rowOff>352425</xdr:rowOff>
    </xdr:to>
    <xdr:pic>
      <xdr:nvPicPr>
        <xdr:cNvPr id="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314950"/>
          <a:ext cx="2952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22</xdr:row>
      <xdr:rowOff>76200</xdr:rowOff>
    </xdr:from>
    <xdr:to>
      <xdr:col>1</xdr:col>
      <xdr:colOff>695325</xdr:colOff>
      <xdr:row>22</xdr:row>
      <xdr:rowOff>361950</xdr:rowOff>
    </xdr:to>
    <xdr:pic>
      <xdr:nvPicPr>
        <xdr:cNvPr id="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0" y="5334000"/>
          <a:ext cx="2857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42</xdr:row>
      <xdr:rowOff>47625</xdr:rowOff>
    </xdr:from>
    <xdr:to>
      <xdr:col>1</xdr:col>
      <xdr:colOff>447675</xdr:colOff>
      <xdr:row>44</xdr:row>
      <xdr:rowOff>85725</xdr:rowOff>
    </xdr:to>
    <xdr:pic>
      <xdr:nvPicPr>
        <xdr:cNvPr id="2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9505950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74</xdr:row>
      <xdr:rowOff>57150</xdr:rowOff>
    </xdr:from>
    <xdr:to>
      <xdr:col>1</xdr:col>
      <xdr:colOff>361950</xdr:colOff>
      <xdr:row>75</xdr:row>
      <xdr:rowOff>76200</xdr:rowOff>
    </xdr:to>
    <xdr:pic>
      <xdr:nvPicPr>
        <xdr:cNvPr id="30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587817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103</xdr:row>
      <xdr:rowOff>19050</xdr:rowOff>
    </xdr:from>
    <xdr:to>
      <xdr:col>1</xdr:col>
      <xdr:colOff>361950</xdr:colOff>
      <xdr:row>103</xdr:row>
      <xdr:rowOff>333375</xdr:rowOff>
    </xdr:to>
    <xdr:pic>
      <xdr:nvPicPr>
        <xdr:cNvPr id="31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213931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163</xdr:row>
      <xdr:rowOff>85725</xdr:rowOff>
    </xdr:from>
    <xdr:to>
      <xdr:col>1</xdr:col>
      <xdr:colOff>1219200</xdr:colOff>
      <xdr:row>164</xdr:row>
      <xdr:rowOff>171450</xdr:rowOff>
    </xdr:to>
    <xdr:pic>
      <xdr:nvPicPr>
        <xdr:cNvPr id="3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348037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163</xdr:row>
      <xdr:rowOff>114300</xdr:rowOff>
    </xdr:from>
    <xdr:to>
      <xdr:col>1</xdr:col>
      <xdr:colOff>904875</xdr:colOff>
      <xdr:row>164</xdr:row>
      <xdr:rowOff>171450</xdr:rowOff>
    </xdr:to>
    <xdr:pic>
      <xdr:nvPicPr>
        <xdr:cNvPr id="33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35089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163</xdr:row>
      <xdr:rowOff>114300</xdr:rowOff>
    </xdr:from>
    <xdr:to>
      <xdr:col>1</xdr:col>
      <xdr:colOff>619125</xdr:colOff>
      <xdr:row>164</xdr:row>
      <xdr:rowOff>171450</xdr:rowOff>
    </xdr:to>
    <xdr:pic>
      <xdr:nvPicPr>
        <xdr:cNvPr id="34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350895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163</xdr:row>
      <xdr:rowOff>85725</xdr:rowOff>
    </xdr:from>
    <xdr:to>
      <xdr:col>1</xdr:col>
      <xdr:colOff>342900</xdr:colOff>
      <xdr:row>164</xdr:row>
      <xdr:rowOff>171450</xdr:rowOff>
    </xdr:to>
    <xdr:pic>
      <xdr:nvPicPr>
        <xdr:cNvPr id="3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34803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54</xdr:row>
      <xdr:rowOff>30697</xdr:rowOff>
    </xdr:from>
    <xdr:to>
      <xdr:col>1</xdr:col>
      <xdr:colOff>581025</xdr:colOff>
      <xdr:row>55</xdr:row>
      <xdr:rowOff>171176</xdr:rowOff>
    </xdr:to>
    <xdr:pic>
      <xdr:nvPicPr>
        <xdr:cNvPr id="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0" y="11851222"/>
          <a:ext cx="266700" cy="33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928552</xdr:colOff>
      <xdr:row>54</xdr:row>
      <xdr:rowOff>50673</xdr:rowOff>
    </xdr:from>
    <xdr:to>
      <xdr:col>1</xdr:col>
      <xdr:colOff>1204777</xdr:colOff>
      <xdr:row>56</xdr:row>
      <xdr:rowOff>3048</xdr:rowOff>
    </xdr:to>
    <xdr:pic>
      <xdr:nvPicPr>
        <xdr:cNvPr id="3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71477" y="11871198"/>
          <a:ext cx="276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26725</xdr:colOff>
      <xdr:row>53</xdr:row>
      <xdr:rowOff>176075</xdr:rowOff>
    </xdr:from>
    <xdr:to>
      <xdr:col>1</xdr:col>
      <xdr:colOff>293425</xdr:colOff>
      <xdr:row>55</xdr:row>
      <xdr:rowOff>128450</xdr:rowOff>
    </xdr:to>
    <xdr:pic>
      <xdr:nvPicPr>
        <xdr:cNvPr id="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650" y="11796575"/>
          <a:ext cx="2667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54</xdr:row>
      <xdr:rowOff>50673</xdr:rowOff>
    </xdr:from>
    <xdr:to>
      <xdr:col>1</xdr:col>
      <xdr:colOff>857250</xdr:colOff>
      <xdr:row>55</xdr:row>
      <xdr:rowOff>143527</xdr:rowOff>
    </xdr:to>
    <xdr:pic>
      <xdr:nvPicPr>
        <xdr:cNvPr id="3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3475" y="11871198"/>
          <a:ext cx="266700" cy="283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79</xdr:row>
      <xdr:rowOff>114300</xdr:rowOff>
    </xdr:from>
    <xdr:to>
      <xdr:col>1</xdr:col>
      <xdr:colOff>447675</xdr:colOff>
      <xdr:row>81</xdr:row>
      <xdr:rowOff>0</xdr:rowOff>
    </xdr:to>
    <xdr:pic>
      <xdr:nvPicPr>
        <xdr:cNvPr id="4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906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781050</xdr:colOff>
      <xdr:row>79</xdr:row>
      <xdr:rowOff>104775</xdr:rowOff>
    </xdr:from>
    <xdr:to>
      <xdr:col>1</xdr:col>
      <xdr:colOff>1095375</xdr:colOff>
      <xdr:row>81</xdr:row>
      <xdr:rowOff>0</xdr:rowOff>
    </xdr:to>
    <xdr:pic>
      <xdr:nvPicPr>
        <xdr:cNvPr id="4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3975" y="1689735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79</xdr:row>
      <xdr:rowOff>133350</xdr:rowOff>
    </xdr:from>
    <xdr:to>
      <xdr:col>1</xdr:col>
      <xdr:colOff>762000</xdr:colOff>
      <xdr:row>81</xdr:row>
      <xdr:rowOff>0</xdr:rowOff>
    </xdr:to>
    <xdr:pic>
      <xdr:nvPicPr>
        <xdr:cNvPr id="4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0" y="169259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112</xdr:row>
      <xdr:rowOff>57150</xdr:rowOff>
    </xdr:from>
    <xdr:to>
      <xdr:col>1</xdr:col>
      <xdr:colOff>428625</xdr:colOff>
      <xdr:row>113</xdr:row>
      <xdr:rowOff>133350</xdr:rowOff>
    </xdr:to>
    <xdr:pic>
      <xdr:nvPicPr>
        <xdr:cNvPr id="4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336250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112</xdr:row>
      <xdr:rowOff>66675</xdr:rowOff>
    </xdr:from>
    <xdr:to>
      <xdr:col>1</xdr:col>
      <xdr:colOff>1085850</xdr:colOff>
      <xdr:row>113</xdr:row>
      <xdr:rowOff>142875</xdr:rowOff>
    </xdr:to>
    <xdr:pic>
      <xdr:nvPicPr>
        <xdr:cNvPr id="4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2334577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112</xdr:row>
      <xdr:rowOff>57150</xdr:rowOff>
    </xdr:from>
    <xdr:to>
      <xdr:col>1</xdr:col>
      <xdr:colOff>752475</xdr:colOff>
      <xdr:row>113</xdr:row>
      <xdr:rowOff>133350</xdr:rowOff>
    </xdr:to>
    <xdr:pic>
      <xdr:nvPicPr>
        <xdr:cNvPr id="4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1550" y="23336250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128</xdr:row>
      <xdr:rowOff>28575</xdr:rowOff>
    </xdr:from>
    <xdr:to>
      <xdr:col>1</xdr:col>
      <xdr:colOff>400050</xdr:colOff>
      <xdr:row>128</xdr:row>
      <xdr:rowOff>342900</xdr:rowOff>
    </xdr:to>
    <xdr:pic>
      <xdr:nvPicPr>
        <xdr:cNvPr id="46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26441400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128</xdr:row>
      <xdr:rowOff>38100</xdr:rowOff>
    </xdr:from>
    <xdr:to>
      <xdr:col>1</xdr:col>
      <xdr:colOff>1066800</xdr:colOff>
      <xdr:row>128</xdr:row>
      <xdr:rowOff>361950</xdr:rowOff>
    </xdr:to>
    <xdr:pic>
      <xdr:nvPicPr>
        <xdr:cNvPr id="4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5400" y="264509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128</xdr:row>
      <xdr:rowOff>57150</xdr:rowOff>
    </xdr:from>
    <xdr:to>
      <xdr:col>1</xdr:col>
      <xdr:colOff>733425</xdr:colOff>
      <xdr:row>128</xdr:row>
      <xdr:rowOff>342900</xdr:rowOff>
    </xdr:to>
    <xdr:pic>
      <xdr:nvPicPr>
        <xdr:cNvPr id="4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2646997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315250</xdr:colOff>
      <xdr:row>185</xdr:row>
      <xdr:rowOff>56409</xdr:rowOff>
    </xdr:from>
    <xdr:to>
      <xdr:col>1</xdr:col>
      <xdr:colOff>581950</xdr:colOff>
      <xdr:row>186</xdr:row>
      <xdr:rowOff>54885</xdr:rowOff>
    </xdr:to>
    <xdr:pic>
      <xdr:nvPicPr>
        <xdr:cNvPr id="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8175" y="37737309"/>
          <a:ext cx="266700" cy="188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919027</xdr:colOff>
      <xdr:row>185</xdr:row>
      <xdr:rowOff>79520</xdr:rowOff>
    </xdr:from>
    <xdr:to>
      <xdr:col>1</xdr:col>
      <xdr:colOff>1195252</xdr:colOff>
      <xdr:row>186</xdr:row>
      <xdr:rowOff>77996</xdr:rowOff>
    </xdr:to>
    <xdr:pic>
      <xdr:nvPicPr>
        <xdr:cNvPr id="5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1952" y="37760420"/>
          <a:ext cx="276225" cy="188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27649</xdr:colOff>
      <xdr:row>185</xdr:row>
      <xdr:rowOff>27268</xdr:rowOff>
    </xdr:from>
    <xdr:to>
      <xdr:col>1</xdr:col>
      <xdr:colOff>294349</xdr:colOff>
      <xdr:row>186</xdr:row>
      <xdr:rowOff>25744</xdr:rowOff>
    </xdr:to>
    <xdr:pic>
      <xdr:nvPicPr>
        <xdr:cNvPr id="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0574" y="37708168"/>
          <a:ext cx="266700" cy="188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612376</xdr:colOff>
      <xdr:row>185</xdr:row>
      <xdr:rowOff>45273</xdr:rowOff>
    </xdr:from>
    <xdr:to>
      <xdr:col>1</xdr:col>
      <xdr:colOff>879076</xdr:colOff>
      <xdr:row>186</xdr:row>
      <xdr:rowOff>47331</xdr:rowOff>
    </xdr:to>
    <xdr:pic>
      <xdr:nvPicPr>
        <xdr:cNvPr id="5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5301" y="37726173"/>
          <a:ext cx="266700" cy="19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148</xdr:row>
      <xdr:rowOff>190500</xdr:rowOff>
    </xdr:from>
    <xdr:to>
      <xdr:col>1</xdr:col>
      <xdr:colOff>1219200</xdr:colOff>
      <xdr:row>148</xdr:row>
      <xdr:rowOff>438150</xdr:rowOff>
    </xdr:to>
    <xdr:pic>
      <xdr:nvPicPr>
        <xdr:cNvPr id="5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061335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148</xdr:row>
      <xdr:rowOff>200025</xdr:rowOff>
    </xdr:from>
    <xdr:to>
      <xdr:col>1</xdr:col>
      <xdr:colOff>904875</xdr:colOff>
      <xdr:row>148</xdr:row>
      <xdr:rowOff>419100</xdr:rowOff>
    </xdr:to>
    <xdr:pic>
      <xdr:nvPicPr>
        <xdr:cNvPr id="5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06133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148</xdr:row>
      <xdr:rowOff>200025</xdr:rowOff>
    </xdr:from>
    <xdr:to>
      <xdr:col>1</xdr:col>
      <xdr:colOff>619125</xdr:colOff>
      <xdr:row>148</xdr:row>
      <xdr:rowOff>419100</xdr:rowOff>
    </xdr:to>
    <xdr:pic>
      <xdr:nvPicPr>
        <xdr:cNvPr id="55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061335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148</xdr:row>
      <xdr:rowOff>190500</xdr:rowOff>
    </xdr:from>
    <xdr:to>
      <xdr:col>1</xdr:col>
      <xdr:colOff>342900</xdr:colOff>
      <xdr:row>148</xdr:row>
      <xdr:rowOff>438150</xdr:rowOff>
    </xdr:to>
    <xdr:pic>
      <xdr:nvPicPr>
        <xdr:cNvPr id="56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061335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148</xdr:row>
      <xdr:rowOff>104775</xdr:rowOff>
    </xdr:from>
    <xdr:to>
      <xdr:col>1</xdr:col>
      <xdr:colOff>1181100</xdr:colOff>
      <xdr:row>150</xdr:row>
      <xdr:rowOff>0</xdr:rowOff>
    </xdr:to>
    <xdr:pic>
      <xdr:nvPicPr>
        <xdr:cNvPr id="5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50" y="305276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148</xdr:row>
      <xdr:rowOff>133350</xdr:rowOff>
    </xdr:from>
    <xdr:to>
      <xdr:col>1</xdr:col>
      <xdr:colOff>866775</xdr:colOff>
      <xdr:row>150</xdr:row>
      <xdr:rowOff>0</xdr:rowOff>
    </xdr:to>
    <xdr:pic>
      <xdr:nvPicPr>
        <xdr:cNvPr id="5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05562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148</xdr:row>
      <xdr:rowOff>133350</xdr:rowOff>
    </xdr:from>
    <xdr:to>
      <xdr:col>1</xdr:col>
      <xdr:colOff>581025</xdr:colOff>
      <xdr:row>150</xdr:row>
      <xdr:rowOff>0</xdr:rowOff>
    </xdr:to>
    <xdr:pic>
      <xdr:nvPicPr>
        <xdr:cNvPr id="5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0" y="3055620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148</xdr:row>
      <xdr:rowOff>104775</xdr:rowOff>
    </xdr:from>
    <xdr:to>
      <xdr:col>1</xdr:col>
      <xdr:colOff>304800</xdr:colOff>
      <xdr:row>150</xdr:row>
      <xdr:rowOff>0</xdr:rowOff>
    </xdr:to>
    <xdr:pic>
      <xdr:nvPicPr>
        <xdr:cNvPr id="6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05276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_russia__price_list_gatedoor_version__3__01.04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ксессуары"/>
      <sheetName val="Радиоуправление"/>
      <sheetName val="Автоматика для роллет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  <cell r="D1" t="str">
            <v>Ед.</v>
          </cell>
          <cell r="E1" t="str">
            <v>Розничная цена, руб с НДС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  <cell r="D4" t="str">
            <v>компл</v>
          </cell>
          <cell r="E4">
            <v>11900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  <cell r="D5" t="str">
            <v>компл</v>
          </cell>
          <cell r="E5">
            <v>13900</v>
          </cell>
        </row>
        <row r="6">
          <cell r="B6" t="str">
            <v>SPIN22KCE</v>
          </cell>
          <cell r="C6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v>
          </cell>
          <cell r="D6" t="str">
            <v>компл</v>
          </cell>
          <cell r="E6">
            <v>18900</v>
          </cell>
        </row>
        <row r="7">
          <cell r="B7" t="str">
            <v>SPIN23KCE</v>
          </cell>
          <cell r="C7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v>
          </cell>
          <cell r="D7" t="str">
            <v>компл</v>
          </cell>
          <cell r="E7">
            <v>16900</v>
          </cell>
        </row>
        <row r="8">
          <cell r="B8" t="str">
            <v>SN6041KCE</v>
          </cell>
          <cell r="C8" t="str">
            <v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  <cell r="D8" t="str">
            <v>компл</v>
          </cell>
          <cell r="E8">
            <v>28900</v>
          </cell>
        </row>
        <row r="9">
          <cell r="B9" t="str">
            <v>SN6031</v>
          </cell>
          <cell r="C9" t="str">
            <v>Привод для секционных ворот SN6031</v>
          </cell>
          <cell r="D9" t="str">
            <v>шт</v>
          </cell>
          <cell r="E9">
            <v>20050</v>
          </cell>
        </row>
        <row r="10">
          <cell r="B10" t="str">
            <v>SN6041</v>
          </cell>
          <cell r="C10" t="str">
            <v>Привод для секционных ворот SN6041</v>
          </cell>
          <cell r="D10" t="str">
            <v>шт</v>
          </cell>
          <cell r="E10">
            <v>20450</v>
          </cell>
        </row>
        <row r="11">
          <cell r="B11" t="str">
            <v>SO2000</v>
          </cell>
          <cell r="C11" t="str">
            <v>Привод для секционных ворот SO2000</v>
          </cell>
          <cell r="D11" t="str">
            <v>шт</v>
          </cell>
          <cell r="E11">
            <v>35400</v>
          </cell>
        </row>
        <row r="12">
          <cell r="B12" t="str">
            <v>SOONKIT</v>
          </cell>
          <cell r="C12" t="str">
            <v>Комплект SOONKIT. Состав комплекта: привод SO2000 (1 шт.), приёмник OXI (1 шт.), Пульт управления FLO2R-S (1 шт.)</v>
          </cell>
          <cell r="D12" t="str">
            <v>компл</v>
          </cell>
          <cell r="E12">
            <v>37900</v>
          </cell>
        </row>
        <row r="13">
          <cell r="B13" t="str">
            <v>SOONKIT1</v>
          </cell>
          <cell r="C13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  <cell r="D13" t="str">
            <v>компл</v>
          </cell>
          <cell r="E13">
            <v>40900</v>
          </cell>
        </row>
        <row r="14">
          <cell r="B14" t="str">
            <v>SU2000</v>
          </cell>
          <cell r="C14" t="str">
            <v>Привод для секционных ворот SU2000</v>
          </cell>
          <cell r="D14" t="str">
            <v>шт</v>
          </cell>
          <cell r="E14">
            <v>29450</v>
          </cell>
        </row>
        <row r="15">
          <cell r="B15" t="str">
            <v>SUMOKIT</v>
          </cell>
          <cell r="C15" t="str">
            <v>Комплект SUMOKIT. Состав комплекта: привод SU2000 (1 шт.), блок управления DPRO924 (1 шт.)</v>
          </cell>
          <cell r="D15" t="str">
            <v>компл</v>
          </cell>
          <cell r="E15">
            <v>43900</v>
          </cell>
        </row>
        <row r="16">
          <cell r="B16" t="str">
            <v>SUMOKIT1</v>
          </cell>
          <cell r="C16" t="str">
            <v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v>
          </cell>
          <cell r="D16" t="str">
            <v>компл</v>
          </cell>
          <cell r="E16">
            <v>48900</v>
          </cell>
        </row>
        <row r="17">
          <cell r="B17" t="str">
            <v>SU2000V</v>
          </cell>
          <cell r="C17" t="str">
            <v>Привод для секционных ворот SU2000V</v>
          </cell>
          <cell r="D17" t="str">
            <v>шт</v>
          </cell>
          <cell r="E17">
            <v>30600</v>
          </cell>
        </row>
        <row r="18">
          <cell r="B18" t="str">
            <v>SUMOVKIT</v>
          </cell>
          <cell r="C18" t="str">
            <v>Комплект SUMOVKIT. Состав комплекта: привод SU2000V (1 шт.), блок управления DPRO924 (1 шт.)</v>
          </cell>
          <cell r="D18" t="str">
            <v>компл</v>
          </cell>
          <cell r="E18">
            <v>45900</v>
          </cell>
        </row>
        <row r="19">
          <cell r="B19" t="str">
            <v>SUMOVKIT1</v>
          </cell>
          <cell r="C19" t="str">
            <v>Комплект SUMOVKIT1. Состав комплекта: привод SU2000V (1 шт.), блок управления DPRO924 (1 шт.), приёмник OXI (1 шт.), Пульт управления FLO2R-S (1 шт.), Фотоэлементы Medium EPM (1 пара)</v>
          </cell>
          <cell r="D19" t="str">
            <v>компл</v>
          </cell>
          <cell r="E19">
            <v>50900</v>
          </cell>
        </row>
        <row r="20">
          <cell r="B20" t="str">
            <v>SU2000VV</v>
          </cell>
          <cell r="C20" t="str">
            <v>Привод для секционных ворот SU2000VV</v>
          </cell>
          <cell r="D20" t="str">
            <v>шт</v>
          </cell>
          <cell r="E20">
            <v>31700</v>
          </cell>
        </row>
        <row r="21">
          <cell r="B21" t="str">
            <v>SUMOVVKIT</v>
          </cell>
          <cell r="C21" t="str">
            <v>Комплект SUMOVVKIT. Состав комплекта: привод SU2000VV (1 шт.), блок управления DPRO924 (1 шт.)</v>
          </cell>
          <cell r="D21" t="str">
            <v>компл</v>
          </cell>
          <cell r="E21">
            <v>47900</v>
          </cell>
        </row>
        <row r="22">
          <cell r="B22" t="str">
            <v>SUMOVVKIT1</v>
          </cell>
          <cell r="C22" t="str">
            <v>Комплект SUMOVVKIT1. Состав комплекта: привод SU2000VV (1 шт.), блок управления DPRO924 (1 шт.), приёмник OXI (1 шт.), Пульт управления FLO2R-S (1 шт.), Фотоэлементы Medium EPM (1 пара)</v>
          </cell>
          <cell r="D22" t="str">
            <v>компл</v>
          </cell>
          <cell r="E22">
            <v>52900</v>
          </cell>
        </row>
        <row r="23">
          <cell r="B23" t="str">
            <v>NDCMB064</v>
          </cell>
          <cell r="C23" t="str">
            <v>Привод для промышленных секционных ворот SWN-70-20 (230 В, 70 Нм, 20 об.мин, вал 25,4 мм, цепь 5м, IP54)</v>
          </cell>
          <cell r="D23" t="str">
            <v>шт</v>
          </cell>
          <cell r="E23">
            <v>43500</v>
          </cell>
        </row>
        <row r="24">
          <cell r="B24" t="str">
            <v>NDCMB054</v>
          </cell>
          <cell r="C24" t="str">
            <v>Привод для промышленных секционных ворот SDN-70-24 (400 В, 70 Нм, 24 об.мин, вал 25,4 мм, цепь 5м, IP54)</v>
          </cell>
          <cell r="D24" t="str">
            <v>шт</v>
          </cell>
          <cell r="E24">
            <v>40750</v>
          </cell>
        </row>
        <row r="25">
          <cell r="B25" t="str">
            <v>NDCM0199</v>
          </cell>
          <cell r="C25" t="str">
            <v>Привод для промышленных секционных ворот SDN-100-24 (400 В, 100 Нм, 24 об.мин, вал 25,4 мм, цепь 5м, IP54)</v>
          </cell>
          <cell r="D25" t="str">
            <v>шт</v>
          </cell>
          <cell r="E25">
            <v>42150</v>
          </cell>
        </row>
        <row r="26">
          <cell r="B26" t="str">
            <v>NDCM0077</v>
          </cell>
          <cell r="C26" t="str">
            <v>Привод для промышленных секционных ворот SDN-120-20 (400 В, 120 Нм, 20 об.мин, вал 25,4 мм, цепь 5м, IP54)</v>
          </cell>
          <cell r="D26" t="str">
            <v>шт</v>
          </cell>
          <cell r="E26">
            <v>42950</v>
          </cell>
        </row>
        <row r="27">
          <cell r="B27" t="str">
            <v>NDCM0102</v>
          </cell>
          <cell r="C27" t="str">
            <v>Привод для промышленных секционных ворот SDN-140-20 (400 В, 140 Нм, 20 об.мин, вал 25,4 мм, цепь 5м, IP54)</v>
          </cell>
          <cell r="D27" t="str">
            <v>шт</v>
          </cell>
          <cell r="E27">
            <v>46550</v>
          </cell>
        </row>
        <row r="28">
          <cell r="B28" t="str">
            <v>NDCC2200</v>
          </cell>
          <cell r="C28" t="str">
            <v xml:space="preserve">Блок управления D-PRO Action для однофазного двигателя привода 230В , 2,2 кВт, IP65 </v>
          </cell>
          <cell r="D28" t="str">
            <v>шт</v>
          </cell>
          <cell r="E28">
            <v>13000</v>
          </cell>
        </row>
        <row r="29">
          <cell r="B29" t="str">
            <v>NDCC2000</v>
          </cell>
          <cell r="C29" t="str">
            <v>Блок управления D-PRO Action для  трехфазного двигателя привода 400 В , 2,2 кВт, IP65</v>
          </cell>
          <cell r="D29" t="str">
            <v>шт</v>
          </cell>
          <cell r="E29">
            <v>12850</v>
          </cell>
        </row>
        <row r="30">
          <cell r="B30" t="str">
            <v>NDCC1200</v>
          </cell>
          <cell r="C30" t="str">
            <v>Блок управления D-PRO Automatic для однофазного двигателя привода 230 В, 2,2 кВт, IP65</v>
          </cell>
          <cell r="D30" t="str">
            <v>шт</v>
          </cell>
          <cell r="E30">
            <v>22250</v>
          </cell>
        </row>
        <row r="31">
          <cell r="B31" t="str">
            <v>NDCC1000</v>
          </cell>
          <cell r="C31" t="str">
            <v>Блок управления D-PRO Automatic для трехфазного двигателя привода 400 В, 2,2 кВт, IP65</v>
          </cell>
          <cell r="D31" t="str">
            <v>шт</v>
          </cell>
          <cell r="E31">
            <v>21550</v>
          </cell>
        </row>
        <row r="32">
          <cell r="B32" t="str">
            <v>CA0155A00</v>
          </cell>
          <cell r="C32" t="str">
            <v>Кабель соединительный 7м с разъемными колодками для блоков управления D-PRO с электронными концевыми выключателями</v>
          </cell>
          <cell r="D32" t="str">
            <v>шт</v>
          </cell>
          <cell r="E32">
            <v>4450</v>
          </cell>
        </row>
        <row r="33">
          <cell r="B33" t="str">
            <v>Аксессуары для секционных приводов</v>
          </cell>
        </row>
        <row r="34">
          <cell r="B34" t="str">
            <v>CRA1</v>
          </cell>
          <cell r="C34" t="str">
            <v>Вал с 18-зубчатой шестерней CRA1</v>
          </cell>
          <cell r="D34" t="str">
            <v>шт</v>
          </cell>
          <cell r="E34">
            <v>3500</v>
          </cell>
        </row>
        <row r="35">
          <cell r="B35" t="str">
            <v>CRA2</v>
          </cell>
          <cell r="C35" t="str">
            <v>Муфта для цепи CRA2</v>
          </cell>
          <cell r="D35" t="str">
            <v>шт</v>
          </cell>
          <cell r="E35">
            <v>250</v>
          </cell>
        </row>
        <row r="36">
          <cell r="B36" t="str">
            <v>CRA3</v>
          </cell>
          <cell r="C36" t="str">
            <v>Цепь 1/2'' с муфтой, 1000мм CRA3</v>
          </cell>
          <cell r="D36" t="str">
            <v>шт</v>
          </cell>
          <cell r="E36">
            <v>1250</v>
          </cell>
        </row>
        <row r="37">
          <cell r="B37" t="str">
            <v>CRA4</v>
          </cell>
          <cell r="C37" t="str">
            <v>Цепь 1/2'' с муфтой, 5000мм CRA4</v>
          </cell>
          <cell r="D37" t="str">
            <v>шт</v>
          </cell>
          <cell r="E37">
            <v>6050</v>
          </cell>
        </row>
        <row r="38">
          <cell r="B38" t="str">
            <v>CRA5</v>
          </cell>
          <cell r="C38" t="str">
            <v>Устройство натяжения цепи CRA5</v>
          </cell>
          <cell r="D38" t="str">
            <v>шт</v>
          </cell>
          <cell r="E38">
            <v>9550</v>
          </cell>
        </row>
        <row r="39">
          <cell r="B39" t="str">
            <v>CRA6</v>
          </cell>
          <cell r="C39" t="str">
            <v>Шестерня 36-зубчатая CRA6</v>
          </cell>
          <cell r="D39" t="str">
            <v>шт</v>
          </cell>
          <cell r="E39">
            <v>3700</v>
          </cell>
        </row>
        <row r="40">
          <cell r="B40" t="str">
            <v>CRA7</v>
          </cell>
          <cell r="C40" t="str">
            <v>Шестерня 18-зубчатая CRA7</v>
          </cell>
          <cell r="D40" t="str">
            <v>шт</v>
          </cell>
          <cell r="E40">
            <v>2300</v>
          </cell>
        </row>
        <row r="41">
          <cell r="B41" t="str">
            <v>CRA8</v>
          </cell>
          <cell r="C41" t="str">
            <v>Кронштейн крепления CRA8</v>
          </cell>
          <cell r="D41" t="str">
            <v>шт</v>
          </cell>
          <cell r="E41">
            <v>3150</v>
          </cell>
        </row>
        <row r="42">
          <cell r="B42" t="str">
            <v>CRA9</v>
          </cell>
          <cell r="C42" t="str">
            <v>Адаптер для вала CRA9</v>
          </cell>
          <cell r="D42" t="str">
            <v>шт</v>
          </cell>
          <cell r="E42">
            <v>5100</v>
          </cell>
        </row>
        <row r="43">
          <cell r="B43" t="str">
            <v>MU</v>
          </cell>
          <cell r="C43" t="str">
            <v>Комплект для разблокировки тросом MU</v>
          </cell>
          <cell r="D43" t="str">
            <v>шт</v>
          </cell>
          <cell r="E43">
            <v>1650</v>
          </cell>
        </row>
        <row r="44">
          <cell r="B44" t="str">
            <v>SH1</v>
          </cell>
          <cell r="C44" t="str">
            <v>Удлинитель приводной рейки для SHEL SH1</v>
          </cell>
          <cell r="D44" t="str">
            <v>шт</v>
          </cell>
          <cell r="E44">
            <v>2950</v>
          </cell>
        </row>
        <row r="45">
          <cell r="B45" t="str">
            <v>SNA30</v>
          </cell>
          <cell r="C45" t="str">
            <v>Рейка приводная SPIN, 3000мм SNA30</v>
          </cell>
          <cell r="D45" t="str">
            <v>шт</v>
          </cell>
          <cell r="E45">
            <v>9050</v>
          </cell>
        </row>
        <row r="46">
          <cell r="B46" t="str">
            <v>SNA6</v>
          </cell>
          <cell r="C46" t="str">
            <v>Рейка приводная SPIN, 4000мм SNA6</v>
          </cell>
          <cell r="D46" t="str">
            <v>шт</v>
          </cell>
          <cell r="E46">
            <v>10700</v>
          </cell>
        </row>
        <row r="47">
          <cell r="B47" t="str">
            <v>SPA2</v>
          </cell>
          <cell r="C47" t="str">
            <v>Комплект для разблокировки тросом SPA2</v>
          </cell>
          <cell r="D47" t="str">
            <v>шт</v>
          </cell>
          <cell r="E47">
            <v>1600</v>
          </cell>
        </row>
        <row r="48">
          <cell r="B48" t="str">
            <v>920132111001</v>
          </cell>
          <cell r="C48" t="str">
            <v>Оптические сенсоры безопасности для установки в демпфер нижней панели ворот (с кабелем длиной 10,5 м)</v>
          </cell>
          <cell r="D48" t="str">
            <v>шт</v>
          </cell>
          <cell r="E48">
            <v>3050</v>
          </cell>
        </row>
        <row r="49">
          <cell r="B49" t="str">
            <v>920081155550</v>
          </cell>
          <cell r="C49" t="str">
            <v>Кабель спиральный 5 x 0,5 мм2, 0,8 м, растягивающийся до 5 м</v>
          </cell>
          <cell r="D49" t="str">
            <v>шт</v>
          </cell>
          <cell r="E49">
            <v>5100</v>
          </cell>
        </row>
        <row r="50">
          <cell r="B50" t="str">
            <v>NDA011</v>
          </cell>
          <cell r="C50" t="str">
    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    </cell>
          <cell r="D50" t="str">
            <v>шт</v>
          </cell>
          <cell r="E50">
            <v>2700</v>
          </cell>
        </row>
        <row r="51">
          <cell r="B51" t="str">
            <v>GATE</v>
          </cell>
        </row>
        <row r="52">
          <cell r="B52" t="str">
            <v>Приводы для откатных ворот</v>
          </cell>
        </row>
        <row r="53">
          <cell r="B53" t="str">
            <v>RD400KCE</v>
          </cell>
          <cell r="C53" t="str">
            <v xml:space="preserve">Комплект для откатных ворот RD400KCE. Состав комплекта: Привод RD400 - 1 шт, пульт FLO2RE - 2 шт; </v>
          </cell>
          <cell r="D53" t="str">
            <v>компл</v>
          </cell>
          <cell r="E53">
            <v>19900</v>
          </cell>
        </row>
        <row r="54">
          <cell r="B54" t="str">
            <v>RD400KIT2</v>
          </cell>
          <cell r="C54" t="str">
            <v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v>
          </cell>
          <cell r="D54" t="str">
            <v>компл</v>
          </cell>
          <cell r="E54">
            <v>22900</v>
          </cell>
        </row>
        <row r="55">
          <cell r="B55" t="str">
            <v>RD400KIT3</v>
          </cell>
          <cell r="C55" t="str">
            <v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v>
          </cell>
          <cell r="D55" t="str">
            <v>компл</v>
          </cell>
          <cell r="E55">
            <v>25900</v>
          </cell>
        </row>
        <row r="56">
          <cell r="B56" t="str">
            <v>OVIEWRD400KCE</v>
          </cell>
          <cell r="C56" t="str">
            <v>Комплект для откатных ворот OVIEWRD400KCE. Состав комплекта: Привод RD400 - 1 шт, пульт FLO2RE - 2 шт; Блок программирования, управления и диагностики OVIEW/A - 1 шт.</v>
          </cell>
          <cell r="D56" t="str">
            <v>компл</v>
          </cell>
          <cell r="E56">
            <v>25900</v>
          </cell>
        </row>
        <row r="57">
          <cell r="B57" t="str">
            <v>ROX600KLT</v>
          </cell>
          <cell r="C57" t="str">
            <v xml:space="preserve">Комплект для откатных ворот ROX600KLT. Состав комплекта: Привод ROX600 - 1 шт, пульт FLO2RE - 2 шт; </v>
          </cell>
          <cell r="D57" t="str">
            <v>компл</v>
          </cell>
          <cell r="E57">
            <v>23900</v>
          </cell>
        </row>
        <row r="58">
          <cell r="B58" t="str">
            <v>ROX600KCE</v>
          </cell>
          <cell r="C58" t="str">
            <v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v>
          </cell>
          <cell r="D58" t="str">
            <v>компл</v>
          </cell>
          <cell r="E58">
            <v>26900</v>
          </cell>
        </row>
        <row r="59">
          <cell r="B59" t="str">
            <v>ROX1000KIT</v>
          </cell>
          <cell r="C59" t="str">
            <v xml:space="preserve">Комплект для откатных ворот ROX1000KIT. Состав комплекта: Привод ROX1000 - 1 шт, пульт FLO2R-S - 2 шт; </v>
          </cell>
          <cell r="D59" t="str">
            <v>компл</v>
          </cell>
          <cell r="E59">
            <v>25900</v>
          </cell>
        </row>
        <row r="60">
          <cell r="B60" t="str">
            <v>ROX1000KIT1</v>
          </cell>
          <cell r="C60" t="str">
            <v xml:space="preserve">Комплект для откатных ворот ROX1000KIT1. Состав комплекта: Привод ROX1000 - 1 шт, пульт FLO2R-S - 2 шт; фотоэлементы EPM - 1 пара; </v>
          </cell>
          <cell r="D60" t="str">
            <v>компл</v>
          </cell>
          <cell r="E60">
            <v>28900</v>
          </cell>
        </row>
        <row r="61">
          <cell r="B61" t="str">
            <v>RB400</v>
          </cell>
          <cell r="C61" t="str">
            <v>Привод для откатных ворот RB400</v>
          </cell>
          <cell r="D61" t="str">
            <v>шт</v>
          </cell>
          <cell r="E61">
            <v>24400</v>
          </cell>
        </row>
        <row r="62">
          <cell r="B62" t="str">
            <v>RB400KIT</v>
          </cell>
          <cell r="C62" t="str">
            <v xml:space="preserve">Комплект для откатных ворот RB400KIT. Состав комплекта: Привод RB400 - 1 шт, приемник OXI - 1 шт; пульт FLO2R-S - 2 шт; </v>
          </cell>
          <cell r="D62" t="str">
            <v>компл</v>
          </cell>
          <cell r="E62">
            <v>28900</v>
          </cell>
        </row>
        <row r="63">
          <cell r="B63" t="str">
            <v>RB400KCE</v>
          </cell>
          <cell r="C63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v>
          </cell>
          <cell r="D63" t="str">
            <v>компл</v>
          </cell>
          <cell r="E63">
            <v>31900</v>
          </cell>
        </row>
        <row r="64">
          <cell r="B64" t="str">
            <v>SLH400</v>
          </cell>
          <cell r="C64" t="str">
            <v>Привод для отктаных ворот SLH400</v>
          </cell>
          <cell r="D64" t="str">
            <v>шт</v>
          </cell>
          <cell r="E64">
            <v>27250</v>
          </cell>
        </row>
        <row r="65">
          <cell r="B65" t="str">
            <v>SLH400KIT</v>
          </cell>
          <cell r="C65" t="str">
            <v xml:space="preserve">Комплект для откатных ворот SLH400KIT. Состав комплекта: Привод SLH400 - 1 шт, приемник OXI - 1 шт; пульт FLO2R-S - 2 шт; </v>
          </cell>
          <cell r="D65" t="str">
            <v>компл</v>
          </cell>
          <cell r="E65">
            <v>28900</v>
          </cell>
        </row>
        <row r="66">
          <cell r="B66" t="str">
            <v>SLH400KCE</v>
          </cell>
          <cell r="C66" t="str">
            <v xml:space="preserve">Комплект для откатных ворот SLH400KCE. Состав комплекта: Привод SLH400 - 1 шт, приемник OXI - 1 шт; пульт ON2E - 2 шт; фотоэлементы EPMB - 1 пара, лампа ELDC - 1 шт; </v>
          </cell>
          <cell r="D66" t="str">
            <v>компл</v>
          </cell>
          <cell r="E66">
            <v>31900</v>
          </cell>
        </row>
        <row r="67">
          <cell r="B67" t="str">
            <v>RB600</v>
          </cell>
          <cell r="C67" t="str">
            <v>Привод для откатных ворот RB600</v>
          </cell>
          <cell r="D67" t="str">
            <v>шт</v>
          </cell>
          <cell r="E67">
            <v>24600</v>
          </cell>
        </row>
        <row r="68">
          <cell r="B68" t="str">
            <v>RB600KIT</v>
          </cell>
          <cell r="C68" t="str">
            <v xml:space="preserve">Комплект для откатных ворот RB600KIT. Состав комплекта: Привод RB600 - 1 шт, приемник OXI - 1 шт; пульт FLO2R-S - 2 шт; </v>
          </cell>
          <cell r="D68" t="str">
            <v>компл</v>
          </cell>
          <cell r="E68">
            <v>29900</v>
          </cell>
        </row>
        <row r="69">
          <cell r="B69" t="str">
            <v>RB600KCE</v>
          </cell>
          <cell r="C69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  <cell r="D69" t="str">
            <v>компл</v>
          </cell>
          <cell r="E69">
            <v>32900</v>
          </cell>
        </row>
        <row r="70">
          <cell r="B70" t="str">
            <v>OVIEWKITRB600KCE</v>
          </cell>
          <cell r="C70" t="str">
            <v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v>
          </cell>
          <cell r="D70" t="str">
            <v>компл</v>
          </cell>
          <cell r="E70">
            <v>38900</v>
          </cell>
        </row>
        <row r="71">
          <cell r="B71" t="str">
            <v>RB1000</v>
          </cell>
          <cell r="C71" t="str">
            <v>Привод для откатных ворот RB1000</v>
          </cell>
          <cell r="D71" t="str">
            <v>шт</v>
          </cell>
          <cell r="E71">
            <v>30000</v>
          </cell>
        </row>
        <row r="72">
          <cell r="B72" t="str">
            <v>RB1000KIT</v>
          </cell>
          <cell r="C72" t="str">
            <v xml:space="preserve">Комплект для откатных ворот RB1000KIT. Состав комплекта: Привод RB1000 - 1 шт, приемник OXI - 1 шт; пульт FLO2R-S - 2 шт; </v>
          </cell>
          <cell r="D72" t="str">
            <v>компл</v>
          </cell>
          <cell r="E72">
            <v>34900</v>
          </cell>
        </row>
        <row r="73">
          <cell r="B73" t="str">
            <v>RB1000KIT1</v>
          </cell>
          <cell r="C73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  <cell r="D73" t="str">
            <v>компл</v>
          </cell>
          <cell r="E73">
            <v>37900</v>
          </cell>
        </row>
        <row r="74">
          <cell r="B74" t="str">
            <v>TH1500KCE</v>
          </cell>
          <cell r="C74" t="str">
            <v xml:space="preserve">Комплект для откатных ворот TH1500KCE. Состав комплекта: Привод TH1500 - 1 шт; пульт FLO2RE - 2 шт; </v>
          </cell>
          <cell r="D74" t="str">
            <v>компл</v>
          </cell>
          <cell r="E74">
            <v>30900</v>
          </cell>
        </row>
        <row r="75">
          <cell r="B75" t="str">
            <v>RUN1500</v>
          </cell>
          <cell r="C75" t="str">
            <v>Привод для откатных ворот RUN1500</v>
          </cell>
          <cell r="D75" t="str">
            <v>шт</v>
          </cell>
          <cell r="E75">
            <v>50900</v>
          </cell>
        </row>
        <row r="76">
          <cell r="B76" t="str">
            <v>RUN1800</v>
          </cell>
          <cell r="C76" t="str">
            <v>Привод для откатных ворот RUN1800</v>
          </cell>
          <cell r="D76" t="str">
            <v>шт</v>
          </cell>
          <cell r="E76">
            <v>47050</v>
          </cell>
        </row>
        <row r="77">
          <cell r="B77" t="str">
            <v>RUN2500</v>
          </cell>
          <cell r="C77" t="str">
            <v>Привод для откатных ворот RUN2500</v>
          </cell>
          <cell r="D77" t="str">
            <v>шт</v>
          </cell>
          <cell r="E77">
            <v>56650</v>
          </cell>
        </row>
        <row r="78">
          <cell r="B78" t="str">
            <v>RUN2500I</v>
          </cell>
          <cell r="C78" t="str">
            <v>Привод для откатных ворот RUN2500I/A</v>
          </cell>
          <cell r="D78" t="str">
            <v>шт</v>
          </cell>
          <cell r="E78">
            <v>69550</v>
          </cell>
        </row>
        <row r="79">
          <cell r="B79" t="str">
            <v>RB250HS</v>
          </cell>
          <cell r="C79" t="str">
            <v>Привод для откатных ворот RB250HS</v>
          </cell>
          <cell r="D79" t="str">
            <v>шт</v>
          </cell>
          <cell r="E79">
            <v>28050</v>
          </cell>
        </row>
        <row r="80">
          <cell r="B80" t="str">
            <v>RB250HSKIT2</v>
          </cell>
          <cell r="C80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v>
          </cell>
          <cell r="D80" t="str">
            <v>компл</v>
          </cell>
          <cell r="E80">
            <v>37900</v>
          </cell>
        </row>
        <row r="81">
          <cell r="B81" t="str">
            <v>RB500HS</v>
          </cell>
          <cell r="C81" t="str">
            <v>Привод для откатных ворот RB500HS</v>
          </cell>
          <cell r="D81" t="str">
            <v>шт</v>
          </cell>
          <cell r="E81">
            <v>29650</v>
          </cell>
        </row>
        <row r="82">
          <cell r="B82" t="str">
            <v>RB500HSKIT2</v>
          </cell>
          <cell r="C82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v>
          </cell>
          <cell r="D82" t="str">
            <v>компл</v>
          </cell>
          <cell r="E82">
            <v>38900</v>
          </cell>
        </row>
        <row r="83">
          <cell r="B83" t="str">
            <v>RUN400HS</v>
          </cell>
          <cell r="C83" t="str">
            <v>Привод для откатных ворот RUN400HS</v>
          </cell>
          <cell r="D83" t="str">
            <v>шт</v>
          </cell>
          <cell r="E83">
            <v>56650</v>
          </cell>
        </row>
        <row r="84">
          <cell r="B84" t="str">
            <v>RUN400HSKIT2</v>
          </cell>
          <cell r="C84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v>
          </cell>
          <cell r="D84" t="str">
            <v>компл</v>
          </cell>
          <cell r="E84">
            <v>63900</v>
          </cell>
        </row>
        <row r="85">
          <cell r="B85" t="str">
            <v>RUN1200HS</v>
          </cell>
          <cell r="C85" t="str">
            <v>Привод для откатных ворот RUN1200HS</v>
          </cell>
          <cell r="D85" t="str">
            <v>шт</v>
          </cell>
          <cell r="E85">
            <v>56650</v>
          </cell>
        </row>
        <row r="86">
          <cell r="B86" t="str">
            <v>RUN1200HSKIT2</v>
          </cell>
          <cell r="C86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v>
          </cell>
          <cell r="D86" t="str">
            <v>компл</v>
          </cell>
          <cell r="E86">
            <v>63900</v>
          </cell>
        </row>
        <row r="87">
          <cell r="B87" t="str">
            <v>RUN1500KIT</v>
          </cell>
          <cell r="C87" t="str">
            <v>Комплект для откатных ворот RUN1500KIT. Состав комплекта: Привод RUN1500 - 1 шт, приемник OXI - 1 шт; пульт FLO2R-S - 2 шт;</v>
          </cell>
          <cell r="D87" t="str">
            <v>компл</v>
          </cell>
          <cell r="E87">
            <v>55900</v>
          </cell>
        </row>
        <row r="88">
          <cell r="B88" t="str">
            <v>TUB4000</v>
          </cell>
          <cell r="C88" t="str">
            <v>Привод для откатных ворот TUB 4000</v>
          </cell>
          <cell r="D88" t="str">
            <v>шт</v>
          </cell>
          <cell r="E88">
            <v>156700</v>
          </cell>
        </row>
        <row r="89">
          <cell r="B89" t="str">
            <v>Аксессуары приводов для откатных ворот</v>
          </cell>
        </row>
        <row r="90">
          <cell r="B90" t="str">
            <v>RBA1</v>
          </cell>
          <cell r="C90" t="str">
            <v>Индуктивный датчик RBA1</v>
          </cell>
          <cell r="D90" t="str">
            <v>шт</v>
          </cell>
          <cell r="E90">
            <v>4950</v>
          </cell>
        </row>
        <row r="91">
          <cell r="B91" t="str">
            <v>ROA6</v>
          </cell>
          <cell r="C91" t="str">
            <v>Нейлоновая зубчатая рейка с металлической вставкой модуль M4 25х20х1000 мм, для ворот до 500 кг,  ROA6</v>
          </cell>
          <cell r="D91" t="str">
            <v>шт</v>
          </cell>
          <cell r="E91">
            <v>750</v>
          </cell>
        </row>
        <row r="92">
          <cell r="B92" t="str">
            <v>ROA6KIT10</v>
          </cell>
          <cell r="C92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  <cell r="D92" t="str">
            <v>компл</v>
          </cell>
          <cell r="E92">
            <v>6200</v>
          </cell>
        </row>
        <row r="93">
          <cell r="B93" t="str">
            <v>ROA6KIT50</v>
          </cell>
          <cell r="C93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  <cell r="D93" t="str">
            <v>компл</v>
          </cell>
          <cell r="E93">
            <v>28600</v>
          </cell>
        </row>
        <row r="94">
          <cell r="B94" t="str">
            <v>ROA6KIT100</v>
          </cell>
          <cell r="C94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  <cell r="D94" t="str">
            <v>компл</v>
          </cell>
          <cell r="E94">
            <v>55150</v>
          </cell>
        </row>
        <row r="95">
          <cell r="B95" t="str">
            <v>ROA8</v>
          </cell>
          <cell r="C95" t="str">
            <v>Оцинкованная зубчатая рейка модуль M4 30х8х1000 мм, ROA8</v>
          </cell>
          <cell r="D95" t="str">
            <v>шт</v>
          </cell>
          <cell r="E95">
            <v>750</v>
          </cell>
        </row>
        <row r="96">
          <cell r="B96" t="str">
            <v>ROA8KIT10</v>
          </cell>
          <cell r="C96" t="str">
            <v xml:space="preserve">Комплект ROA8KIT10. Состав комплекта: Оцинкованная зубчатая рейка 30х8х1000 мм ROA8 - 10 шт; </v>
          </cell>
          <cell r="D96" t="str">
            <v>компл</v>
          </cell>
          <cell r="E96">
            <v>6600</v>
          </cell>
        </row>
        <row r="97">
          <cell r="B97" t="str">
            <v>ROA8KIT50</v>
          </cell>
          <cell r="C97" t="str">
            <v xml:space="preserve">Комплект ROA8KIT50. Состав комплекта: Оцинкованная зубчатая рейка 30х8х1000 мм ROA8 - 50 шт; </v>
          </cell>
          <cell r="D97" t="str">
            <v>компл</v>
          </cell>
          <cell r="E97">
            <v>31000</v>
          </cell>
        </row>
        <row r="98">
          <cell r="B98" t="str">
            <v>ROA81</v>
          </cell>
          <cell r="C98" t="str">
            <v>Оцинкованная зубчатая рейка, модуль M6 ROA81</v>
          </cell>
          <cell r="D98" t="str">
            <v>шт</v>
          </cell>
          <cell r="E98">
            <v>4050</v>
          </cell>
        </row>
        <row r="99">
          <cell r="B99" t="str">
            <v>RUA12</v>
          </cell>
          <cell r="C99" t="str">
            <v>12-ти зубчатый венец M6 RUA12</v>
          </cell>
          <cell r="D99" t="str">
            <v>шт</v>
          </cell>
          <cell r="E99">
            <v>3000</v>
          </cell>
        </row>
        <row r="100">
          <cell r="B100" t="str">
            <v>Приводы для распашных ворот</v>
          </cell>
        </row>
        <row r="101">
          <cell r="B101" t="str">
            <v>TOO3000KLT</v>
          </cell>
          <cell r="C101" t="str">
            <v xml:space="preserve">Комплект для распашных ворот TOO3000KLT. Состав комплекта: Привод TO3000 - 2 шт,  блок управления MC800 - 1 шт, приемник OXI - 1 шт, пульт FLO2RE - 2 шт. </v>
          </cell>
          <cell r="D101" t="str">
            <v>компл</v>
          </cell>
          <cell r="E101">
            <v>34900</v>
          </cell>
        </row>
        <row r="102">
          <cell r="B102" t="str">
            <v>TOO3000KIT1</v>
          </cell>
          <cell r="C102" t="str">
            <v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v>
          </cell>
          <cell r="D102" t="str">
            <v>компл</v>
          </cell>
          <cell r="E102">
            <v>37900</v>
          </cell>
        </row>
        <row r="103">
          <cell r="B103" t="str">
            <v>WG4024</v>
          </cell>
          <cell r="C103" t="str">
            <v>Привод для распашных ворот WG4024</v>
          </cell>
          <cell r="D103" t="str">
            <v>шт</v>
          </cell>
          <cell r="E103">
            <v>12750</v>
          </cell>
        </row>
        <row r="104">
          <cell r="B104" t="str">
            <v>WINGO2024KCE</v>
          </cell>
          <cell r="C104" t="str">
            <v xml:space="preserve">Комплект для распашных ворот WIngo2024KCE. Состав комплекта: Привод WG4024 - 2 шт, блок управления MC424L - 1 шт, пульт FLO2RE - 2 шт. </v>
          </cell>
          <cell r="D104" t="str">
            <v>компл</v>
          </cell>
          <cell r="E104">
            <v>35900</v>
          </cell>
        </row>
        <row r="105">
          <cell r="B105" t="str">
            <v>WINGO4024KCE</v>
          </cell>
          <cell r="C105" t="str">
            <v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v>
          </cell>
          <cell r="D105" t="str">
            <v>компл</v>
          </cell>
          <cell r="E105">
            <v>37900</v>
          </cell>
        </row>
        <row r="106">
          <cell r="B106" t="str">
            <v>WG5024</v>
          </cell>
          <cell r="C106" t="str">
            <v>Привод для распашных ворот WG5024</v>
          </cell>
          <cell r="D106" t="str">
            <v>шт</v>
          </cell>
          <cell r="E106">
            <v>14300</v>
          </cell>
        </row>
        <row r="107">
          <cell r="B107" t="str">
            <v>WINGO3524KCE</v>
          </cell>
          <cell r="C107" t="str">
            <v xml:space="preserve">Комплект для распашных ворот WIngo3524KCE. Состав комплекта: Привод WG5024 - 2 шт, блок управления MC424L - 1 шт, пульт FLO2RE - 2 шт. </v>
          </cell>
          <cell r="D107" t="str">
            <v>компл</v>
          </cell>
          <cell r="E107">
            <v>36900</v>
          </cell>
        </row>
        <row r="108">
          <cell r="B108" t="str">
            <v>WG3524HS</v>
          </cell>
          <cell r="C108" t="str">
            <v>Привод для распашных ворот WG3524HS</v>
          </cell>
          <cell r="D108" t="str">
            <v>шт</v>
          </cell>
          <cell r="E108">
            <v>21150</v>
          </cell>
        </row>
        <row r="109">
          <cell r="B109" t="str">
            <v>WG3524HSKIT2</v>
          </cell>
          <cell r="C109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v>
          </cell>
          <cell r="D109" t="str">
            <v>компл</v>
          </cell>
          <cell r="E109">
            <v>43900</v>
          </cell>
        </row>
        <row r="110">
          <cell r="B110" t="str">
            <v>WINGO5024KCE</v>
          </cell>
          <cell r="C110" t="str">
            <v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v>
          </cell>
          <cell r="D110" t="str">
            <v>компл</v>
          </cell>
          <cell r="E110">
            <v>38900</v>
          </cell>
        </row>
        <row r="111">
          <cell r="B111" t="str">
            <v>WG4000</v>
          </cell>
          <cell r="C111" t="str">
            <v>Привод для распашных ворот WG4000</v>
          </cell>
          <cell r="D111" t="str">
            <v>шт</v>
          </cell>
          <cell r="E111">
            <v>15750</v>
          </cell>
        </row>
        <row r="112">
          <cell r="B112" t="str">
            <v>WINGO4KCE</v>
          </cell>
          <cell r="C112" t="str">
            <v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v>
          </cell>
          <cell r="D112" t="str">
            <v>компл</v>
          </cell>
          <cell r="E112">
            <v>37900</v>
          </cell>
        </row>
        <row r="113">
          <cell r="B113" t="str">
            <v>WG5000</v>
          </cell>
          <cell r="C113" t="str">
            <v>Привод для распашных ворот WG5000</v>
          </cell>
          <cell r="D113" t="str">
            <v>шт</v>
          </cell>
          <cell r="E113">
            <v>16650</v>
          </cell>
        </row>
        <row r="114">
          <cell r="B114" t="str">
            <v>WINGO5KCE</v>
          </cell>
          <cell r="C114" t="str">
            <v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v>
          </cell>
          <cell r="D114" t="str">
            <v>компл</v>
          </cell>
          <cell r="E114">
            <v>38900</v>
          </cell>
        </row>
        <row r="115">
          <cell r="B115" t="str">
            <v>OVIEWWINGO5KCE</v>
          </cell>
          <cell r="C115" t="str">
            <v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v>
          </cell>
          <cell r="D115" t="str">
            <v>компл</v>
          </cell>
          <cell r="E115">
            <v>44900</v>
          </cell>
        </row>
        <row r="116">
          <cell r="B116" t="str">
            <v>TO4024</v>
          </cell>
          <cell r="C116" t="str">
            <v>Привод для распашных ворот TO4024</v>
          </cell>
          <cell r="D116" t="str">
            <v>шт</v>
          </cell>
          <cell r="E116">
            <v>23750</v>
          </cell>
        </row>
        <row r="117">
          <cell r="B117" t="str">
            <v>TO4024KCE</v>
          </cell>
          <cell r="C117" t="str">
            <v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v>
          </cell>
          <cell r="D117" t="str">
            <v>компл</v>
          </cell>
          <cell r="E117">
            <v>43900</v>
          </cell>
        </row>
        <row r="118">
          <cell r="B118" t="str">
            <v>TO4016P</v>
          </cell>
          <cell r="C118" t="str">
            <v>Привод для распашных ворот TO4016P</v>
          </cell>
          <cell r="D118" t="str">
            <v>шт</v>
          </cell>
          <cell r="E118">
            <v>16900</v>
          </cell>
        </row>
        <row r="119">
          <cell r="B119" t="str">
            <v>TO4016PKIT</v>
          </cell>
          <cell r="C119" t="str">
            <v xml:space="preserve">Комплект для распашных ворот TO4016PKIT. Состав комплекта: Привод TO4016P - 2 шт, блок управления MC800 - 1 шт, приемник OXI - 1 шт, пульт FLO2R-S - 2 шт. </v>
          </cell>
          <cell r="D119" t="str">
            <v>компл</v>
          </cell>
          <cell r="E119">
            <v>39900</v>
          </cell>
        </row>
        <row r="120">
          <cell r="B120" t="str">
            <v>TO4016PKIT1</v>
          </cell>
          <cell r="C120" t="str">
            <v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v>
          </cell>
          <cell r="D120" t="str">
            <v>компл</v>
          </cell>
          <cell r="E120">
            <v>42900</v>
          </cell>
        </row>
        <row r="121">
          <cell r="B121" t="str">
            <v>TO4016PPLA16KIT</v>
          </cell>
          <cell r="C121" t="str">
            <v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v>
          </cell>
          <cell r="D121" t="str">
            <v>компл</v>
          </cell>
          <cell r="E121">
            <v>40900</v>
          </cell>
        </row>
        <row r="122">
          <cell r="B122" t="str">
            <v>TO5024</v>
          </cell>
          <cell r="C122" t="str">
            <v>Привод для распашных ворот TO5024</v>
          </cell>
          <cell r="D122" t="str">
            <v>шт</v>
          </cell>
          <cell r="E122">
            <v>26000</v>
          </cell>
        </row>
        <row r="123">
          <cell r="B123" t="str">
            <v>TO5016P</v>
          </cell>
          <cell r="C123" t="str">
            <v>Привод для распашных ворот TO5016P</v>
          </cell>
          <cell r="D123" t="str">
            <v>шт</v>
          </cell>
          <cell r="E123">
            <v>19800</v>
          </cell>
        </row>
        <row r="124">
          <cell r="B124" t="str">
            <v>TO5016PKIT</v>
          </cell>
          <cell r="C124" t="str">
            <v xml:space="preserve">Комплект для распашных ворот TO5016PKIT. Состав комплекта: Привод TO5016P - 2 шт, блок управления MC800 - 1 шт, приемник OXI - 1 шт, пульт FLO2R-S - 2 шт. </v>
          </cell>
          <cell r="D124" t="str">
            <v>компл</v>
          </cell>
          <cell r="E124">
            <v>42900</v>
          </cell>
        </row>
        <row r="125">
          <cell r="B125" t="str">
            <v>OVIEWTO5016PKIT</v>
          </cell>
          <cell r="C125" t="str">
            <v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v>
          </cell>
          <cell r="D125" t="str">
            <v>компл</v>
          </cell>
          <cell r="E125">
            <v>48900</v>
          </cell>
        </row>
        <row r="126">
          <cell r="B126" t="str">
            <v>TO5016PKIT1</v>
          </cell>
          <cell r="C126" t="str">
            <v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v>
          </cell>
          <cell r="D126" t="str">
            <v>компл</v>
          </cell>
          <cell r="E126">
            <v>45900</v>
          </cell>
        </row>
        <row r="127">
          <cell r="B127" t="str">
            <v>TO5016PPLA16KIT</v>
          </cell>
          <cell r="C127" t="str">
            <v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v>
          </cell>
          <cell r="D127" t="str">
            <v>компл</v>
          </cell>
          <cell r="E127">
            <v>43900</v>
          </cell>
        </row>
        <row r="128">
          <cell r="B128" t="str">
            <v>TO5024HS</v>
          </cell>
          <cell r="C128" t="str">
            <v>Привод для распашных ворот TO5024HS</v>
          </cell>
          <cell r="D128" t="str">
            <v>шт</v>
          </cell>
          <cell r="E128">
            <v>30050</v>
          </cell>
        </row>
        <row r="129">
          <cell r="B129" t="str">
            <v>TO5024HSKIT2</v>
          </cell>
          <cell r="C12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v>
          </cell>
          <cell r="D129" t="str">
            <v>компл</v>
          </cell>
          <cell r="E129">
            <v>53900</v>
          </cell>
        </row>
        <row r="130">
          <cell r="B130" t="str">
            <v>TO6024HS</v>
          </cell>
          <cell r="C130" t="str">
            <v>Привод для распашных ворот TO6024HS</v>
          </cell>
          <cell r="D130" t="str">
            <v>шт</v>
          </cell>
          <cell r="E130">
            <v>39150</v>
          </cell>
        </row>
        <row r="131">
          <cell r="B131" t="str">
            <v>TO6024HSKIT2</v>
          </cell>
          <cell r="C131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v>
          </cell>
          <cell r="D131" t="str">
            <v>компл</v>
          </cell>
          <cell r="E131">
            <v>104900</v>
          </cell>
        </row>
        <row r="132">
          <cell r="B132" t="str">
            <v>TTN3724HS</v>
          </cell>
          <cell r="C132" t="str">
            <v>Привод для распашных ворот TTN3724HS</v>
          </cell>
          <cell r="D132" t="str">
            <v>шт</v>
          </cell>
          <cell r="E132">
            <v>23350</v>
          </cell>
        </row>
        <row r="133">
          <cell r="B133" t="str">
            <v>TO7024</v>
          </cell>
          <cell r="C133" t="str">
            <v>Привод для распашных ворот TO7024</v>
          </cell>
          <cell r="D133" t="str">
            <v>шт</v>
          </cell>
          <cell r="E133">
            <v>33900</v>
          </cell>
        </row>
        <row r="134">
          <cell r="B134" t="str">
            <v>TO7024KIT</v>
          </cell>
          <cell r="C134" t="str">
            <v>Комплект для распашных ворот TO7024KIT. Состав комплекта: Привод TO7024 - 2 шт, блок управления MC824H- 1 шт, пульт FLO2R-S - 2 шт., приемник OXI - 1 шт</v>
          </cell>
          <cell r="D134" t="str">
            <v>компл</v>
          </cell>
          <cell r="E134">
            <v>89900</v>
          </cell>
        </row>
        <row r="135">
          <cell r="B135" t="str">
            <v>WALKY1024KCE</v>
          </cell>
          <cell r="C135" t="str">
            <v xml:space="preserve">Комплект для распашных ворот Walky1024kce. Состав комплекта: Привод WL1024C - 1 шт, приемник OXI - 1 шт, пульт ON2E - 1 шт. </v>
          </cell>
          <cell r="D135" t="str">
            <v>компл</v>
          </cell>
          <cell r="E135">
            <v>25900</v>
          </cell>
        </row>
        <row r="136">
          <cell r="B136" t="str">
            <v>WALKY2024KCE</v>
          </cell>
          <cell r="C136" t="str">
            <v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v>
          </cell>
          <cell r="D136" t="str">
            <v>компл</v>
          </cell>
          <cell r="E136">
            <v>37900</v>
          </cell>
        </row>
        <row r="137">
          <cell r="B137" t="str">
            <v>HO7124</v>
          </cell>
          <cell r="C137" t="str">
            <v>Привод для распашных ворот HO7124</v>
          </cell>
          <cell r="D137" t="str">
            <v>шт</v>
          </cell>
          <cell r="E137">
            <v>32850</v>
          </cell>
        </row>
        <row r="138">
          <cell r="B138" t="str">
            <v>HO7224</v>
          </cell>
          <cell r="C138" t="str">
            <v>Привод для распашных ворот HO7224</v>
          </cell>
          <cell r="D138" t="str">
            <v>шт</v>
          </cell>
          <cell r="E138">
            <v>22800</v>
          </cell>
        </row>
        <row r="139">
          <cell r="B139" t="str">
            <v>HOPPKCE</v>
          </cell>
          <cell r="C139" t="str">
            <v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v>
          </cell>
          <cell r="D139" t="str">
            <v>компл</v>
          </cell>
          <cell r="E139">
            <v>42900</v>
          </cell>
        </row>
        <row r="140">
          <cell r="B140" t="str">
            <v>HY7005</v>
          </cell>
          <cell r="C140" t="str">
            <v>Привод для распашных ворот HY7005</v>
          </cell>
          <cell r="D140" t="str">
            <v>шт</v>
          </cell>
          <cell r="E140">
            <v>26300</v>
          </cell>
        </row>
        <row r="141">
          <cell r="B141" t="str">
            <v>HY7024</v>
          </cell>
          <cell r="C141" t="str">
            <v>Привод для распашных ворот HY7024</v>
          </cell>
          <cell r="D141" t="str">
            <v>шт</v>
          </cell>
          <cell r="E141">
            <v>38450</v>
          </cell>
        </row>
        <row r="142">
          <cell r="B142" t="str">
            <v>HY7100</v>
          </cell>
          <cell r="C142" t="str">
            <v>Привод для распашных ворот HY7100</v>
          </cell>
          <cell r="D142" t="str">
            <v>шт</v>
          </cell>
          <cell r="E142">
            <v>37550</v>
          </cell>
        </row>
        <row r="143">
          <cell r="B143" t="str">
            <v>HY7124</v>
          </cell>
          <cell r="C143" t="str">
            <v>Привод для распашных ворот HY7124</v>
          </cell>
          <cell r="D143" t="str">
            <v>шт</v>
          </cell>
          <cell r="E143">
            <v>49750</v>
          </cell>
        </row>
        <row r="144">
          <cell r="B144" t="str">
            <v>HY7005KIT</v>
          </cell>
          <cell r="C144" t="str">
            <v xml:space="preserve">Комплект для распашных ворот HY7005KIT. Состав комплекта: Привод HY7005 - 2 шт, блок управления MC800 - 1 шт, приемник OXI - 1 шт, пульт FLO2R-S - 2 шт. </v>
          </cell>
          <cell r="D144" t="str">
            <v>компл</v>
          </cell>
          <cell r="E144">
            <v>49900</v>
          </cell>
        </row>
        <row r="145">
          <cell r="B145" t="str">
            <v>HY7005KIT1</v>
          </cell>
          <cell r="C145" t="str">
            <v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v>
          </cell>
          <cell r="D145" t="str">
            <v>компл</v>
          </cell>
          <cell r="E145">
            <v>52900</v>
          </cell>
        </row>
        <row r="146">
          <cell r="B146" t="str">
            <v>ME3010</v>
          </cell>
          <cell r="C146" t="str">
            <v>Привод для распашных ворот ME3010</v>
          </cell>
          <cell r="D146" t="str">
            <v>шт</v>
          </cell>
          <cell r="E146">
            <v>24850</v>
          </cell>
        </row>
        <row r="147">
          <cell r="B147" t="str">
            <v>ME3024</v>
          </cell>
          <cell r="C147" t="str">
            <v>Привод для распашных ворот ME3024</v>
          </cell>
          <cell r="D147" t="str">
            <v>шт</v>
          </cell>
          <cell r="E147">
            <v>28350</v>
          </cell>
        </row>
        <row r="148">
          <cell r="B148" t="str">
            <v>BM5024</v>
          </cell>
          <cell r="C148" t="str">
            <v>Привод для распашных ворот BM5024</v>
          </cell>
          <cell r="D148" t="str">
            <v>шт</v>
          </cell>
          <cell r="E148">
            <v>50450</v>
          </cell>
        </row>
        <row r="149">
          <cell r="B149" t="str">
            <v>HK7024HS</v>
          </cell>
          <cell r="C149" t="str">
            <v>Привод для распашных ворот HK7024HS</v>
          </cell>
          <cell r="D149" t="str">
            <v>шт</v>
          </cell>
          <cell r="E149">
            <v>52200</v>
          </cell>
        </row>
        <row r="150">
          <cell r="B150" t="str">
            <v>HK7224HS</v>
          </cell>
          <cell r="C150" t="str">
            <v>Привод для распашных ворот HK7224HS</v>
          </cell>
          <cell r="D150" t="str">
            <v>шт</v>
          </cell>
          <cell r="E150">
            <v>37600</v>
          </cell>
        </row>
        <row r="151">
          <cell r="B151" t="str">
            <v>HKHSKIT2</v>
          </cell>
          <cell r="C151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v>
          </cell>
          <cell r="D151" t="str">
            <v>компл</v>
          </cell>
          <cell r="E151">
            <v>97900</v>
          </cell>
        </row>
        <row r="152">
          <cell r="B152" t="str">
            <v>Аксессуары приводов для распашных ворот</v>
          </cell>
        </row>
        <row r="153">
          <cell r="B153" t="str">
            <v>BMA1</v>
          </cell>
          <cell r="C153" t="str">
            <v>Механизм открывания ворот на 360 градусов BMA1</v>
          </cell>
          <cell r="D153" t="str">
            <v>шт</v>
          </cell>
          <cell r="E153">
            <v>10950</v>
          </cell>
        </row>
        <row r="154">
          <cell r="B154" t="str">
            <v>BMBOX</v>
          </cell>
          <cell r="C154" t="str">
            <v>Фундаментная коробка BMBOX</v>
          </cell>
          <cell r="D154" t="str">
            <v>шт</v>
          </cell>
          <cell r="E154">
            <v>31600</v>
          </cell>
        </row>
        <row r="155">
          <cell r="B155" t="str">
            <v>HYA11</v>
          </cell>
          <cell r="C155" t="str">
            <v>Устройство для разблокировки HYA11</v>
          </cell>
          <cell r="D155" t="str">
            <v>шт</v>
          </cell>
          <cell r="E155">
            <v>2450</v>
          </cell>
        </row>
        <row r="156">
          <cell r="B156" t="str">
            <v>HYA12</v>
          </cell>
          <cell r="C156" t="str">
            <v>Рычаг-удлинитель HYA12</v>
          </cell>
          <cell r="D156" t="str">
            <v>шт</v>
          </cell>
          <cell r="E156">
            <v>7900</v>
          </cell>
        </row>
        <row r="157">
          <cell r="B157" t="str">
            <v>MEA1</v>
          </cell>
          <cell r="C157" t="str">
            <v>Механизм открывания ворот на 360 градусов MEA1</v>
          </cell>
          <cell r="D157" t="str">
            <v>шт</v>
          </cell>
          <cell r="E157">
            <v>9250</v>
          </cell>
        </row>
        <row r="158">
          <cell r="B158" t="str">
            <v>MEA2</v>
          </cell>
          <cell r="C158" t="str">
            <v>Механизм разблокировки MEA2</v>
          </cell>
          <cell r="D158" t="str">
            <v>шт</v>
          </cell>
          <cell r="E158">
            <v>6000</v>
          </cell>
        </row>
        <row r="159">
          <cell r="B159" t="str">
            <v>MEA3</v>
          </cell>
          <cell r="C159" t="str">
            <v>Механизм разблокировки MEA3</v>
          </cell>
          <cell r="D159" t="str">
            <v>шт</v>
          </cell>
          <cell r="E159">
            <v>5850</v>
          </cell>
        </row>
        <row r="160">
          <cell r="B160" t="str">
            <v>MEA5</v>
          </cell>
          <cell r="C160" t="str">
            <v>Рычаг для механизма MEA3 MEA5</v>
          </cell>
          <cell r="D160" t="str">
            <v>шт</v>
          </cell>
          <cell r="E160">
            <v>2950</v>
          </cell>
        </row>
        <row r="161">
          <cell r="B161" t="str">
            <v>MEA6</v>
          </cell>
          <cell r="C161" t="str">
            <v>Скоба концевого выключателя MEA6</v>
          </cell>
          <cell r="D161" t="str">
            <v>шт</v>
          </cell>
          <cell r="E161">
            <v>3400</v>
          </cell>
        </row>
        <row r="162">
          <cell r="B162" t="str">
            <v>MECF</v>
          </cell>
          <cell r="C162" t="str">
            <v>Фундаментная коробка с катафорезным покрытием MECF</v>
          </cell>
          <cell r="D162" t="str">
            <v>шт</v>
          </cell>
          <cell r="E162">
            <v>12050</v>
          </cell>
        </row>
        <row r="163">
          <cell r="B163" t="str">
            <v>MECX</v>
          </cell>
          <cell r="C163" t="str">
            <v>Фундаментная коробка из нержавеющей стали MECX</v>
          </cell>
          <cell r="D163" t="str">
            <v>шт</v>
          </cell>
          <cell r="E163">
            <v>23850</v>
          </cell>
        </row>
        <row r="164">
          <cell r="B164" t="str">
            <v>PLA10</v>
          </cell>
          <cell r="C164" t="str">
            <v>Электромеханический замок вертикальный, 12В PLA10</v>
          </cell>
          <cell r="D164" t="str">
            <v>шт</v>
          </cell>
          <cell r="E164">
            <v>9300</v>
          </cell>
        </row>
        <row r="165">
          <cell r="B165" t="str">
            <v>PLA11</v>
          </cell>
          <cell r="C165" t="str">
            <v>Электромеханический замок горизонтальный, 12В PLA11</v>
          </cell>
          <cell r="D165" t="str">
            <v>шт</v>
          </cell>
          <cell r="E165">
            <v>9300</v>
          </cell>
        </row>
        <row r="166">
          <cell r="B166" t="str">
            <v>PLA13</v>
          </cell>
          <cell r="C166" t="str">
            <v>Упоры механические крайних положений WINGO/TOONA PLA13</v>
          </cell>
          <cell r="D166" t="str">
            <v>шт</v>
          </cell>
          <cell r="E166">
            <v>1500</v>
          </cell>
        </row>
        <row r="167">
          <cell r="B167" t="str">
            <v>PLA14</v>
          </cell>
          <cell r="C167" t="str">
            <v>Задний регулируемый кронштейн PLA14</v>
          </cell>
          <cell r="D167" t="str">
            <v>шт</v>
          </cell>
          <cell r="E167">
            <v>2100</v>
          </cell>
        </row>
        <row r="168">
          <cell r="B168" t="str">
            <v>PLA15</v>
          </cell>
          <cell r="C168" t="str">
            <v>Передний регулируемый кронштейн PLA15</v>
          </cell>
          <cell r="D168" t="str">
            <v>шт</v>
          </cell>
          <cell r="E168">
            <v>2100</v>
          </cell>
        </row>
        <row r="169">
          <cell r="B169" t="str">
            <v>PLA16</v>
          </cell>
          <cell r="C169" t="str">
            <v>регулируемый кронштейн PLA16</v>
          </cell>
          <cell r="D169" t="str">
            <v>шт</v>
          </cell>
          <cell r="E169">
            <v>2500</v>
          </cell>
        </row>
        <row r="170">
          <cell r="B170" t="str">
            <v>PLA6</v>
          </cell>
          <cell r="C170" t="str">
            <v>Кронштейн монтажный задний PLA6</v>
          </cell>
          <cell r="D170" t="str">
            <v>шт</v>
          </cell>
          <cell r="E170">
            <v>900</v>
          </cell>
        </row>
        <row r="171">
          <cell r="B171" t="str">
            <v>PLA8</v>
          </cell>
          <cell r="C171" t="str">
            <v>Передний регулируемый кронштейн PLA8</v>
          </cell>
          <cell r="D171" t="str">
            <v>шт</v>
          </cell>
          <cell r="E171">
            <v>1300</v>
          </cell>
        </row>
        <row r="172">
          <cell r="B172" t="str">
            <v>Аксессуары</v>
          </cell>
        </row>
        <row r="173">
          <cell r="B173" t="str">
            <v>KIO</v>
          </cell>
          <cell r="C173" t="str">
            <v>Переключатель замковый с механизмом разблокировки KIO</v>
          </cell>
          <cell r="D173" t="str">
            <v>шт</v>
          </cell>
          <cell r="E173">
            <v>4800</v>
          </cell>
        </row>
        <row r="174">
          <cell r="B174" t="str">
            <v>KA1</v>
          </cell>
          <cell r="C174" t="str">
            <v>Металлический трос разблокировки для KIO KA1</v>
          </cell>
          <cell r="D174" t="str">
            <v>шт</v>
          </cell>
          <cell r="E174">
            <v>1450</v>
          </cell>
        </row>
        <row r="175">
          <cell r="B175" t="str">
            <v>ABF</v>
          </cell>
          <cell r="C175" t="str">
            <v>Антенна ABF</v>
          </cell>
          <cell r="D175" t="str">
            <v>шт</v>
          </cell>
          <cell r="E175">
            <v>1650</v>
          </cell>
        </row>
        <row r="176">
          <cell r="B176" t="str">
            <v>B12-B.4310</v>
          </cell>
          <cell r="C176" t="str">
            <v>Аккумуляторная батарея B12-B.4310</v>
          </cell>
          <cell r="D176" t="str">
            <v>шт</v>
          </cell>
          <cell r="E176">
            <v>3950</v>
          </cell>
        </row>
        <row r="177">
          <cell r="B177" t="str">
            <v>CHS</v>
          </cell>
          <cell r="C177" t="str">
            <v>Заготовка ключа CHS</v>
          </cell>
          <cell r="D177" t="str">
            <v>шт</v>
          </cell>
          <cell r="E177">
            <v>300</v>
          </cell>
        </row>
        <row r="178">
          <cell r="B178" t="str">
            <v>CHS1001</v>
          </cell>
          <cell r="C178" t="str">
            <v>Ключ разблокировки, комбинация 1 CHS1001</v>
          </cell>
          <cell r="D178" t="str">
            <v>шт</v>
          </cell>
          <cell r="E178">
            <v>550</v>
          </cell>
        </row>
        <row r="179">
          <cell r="B179" t="str">
            <v>CHS1002</v>
          </cell>
          <cell r="C179" t="str">
            <v>Ключ разблокировки, комбинация 2 CHS1002</v>
          </cell>
          <cell r="D179" t="str">
            <v>шт</v>
          </cell>
          <cell r="E179">
            <v>550</v>
          </cell>
        </row>
        <row r="180">
          <cell r="B180" t="str">
            <v>CHS1003</v>
          </cell>
          <cell r="C180" t="str">
            <v>Ключ разблокировки, комбинация 3 CHS1003</v>
          </cell>
          <cell r="D180" t="str">
            <v>шт</v>
          </cell>
          <cell r="E180">
            <v>550</v>
          </cell>
        </row>
        <row r="181">
          <cell r="B181" t="str">
            <v>CHS1004</v>
          </cell>
          <cell r="C181" t="str">
            <v>Ключ разблокировки, комбинация 4 CHS1004</v>
          </cell>
          <cell r="D181" t="str">
            <v>шт</v>
          </cell>
          <cell r="E181">
            <v>550</v>
          </cell>
        </row>
        <row r="182">
          <cell r="B182" t="str">
            <v>CHS1005</v>
          </cell>
          <cell r="C182" t="str">
            <v>Ключ разблокировки, комбинация 5 CHS1005</v>
          </cell>
          <cell r="D182" t="str">
            <v>шт</v>
          </cell>
          <cell r="E182">
            <v>550</v>
          </cell>
        </row>
        <row r="183">
          <cell r="B183" t="str">
            <v>CHS1006</v>
          </cell>
          <cell r="C183" t="str">
            <v>Ключ разблокировки, комбинация 6 CHS1006</v>
          </cell>
          <cell r="D183" t="str">
            <v>шт</v>
          </cell>
          <cell r="E183">
            <v>550</v>
          </cell>
        </row>
        <row r="184">
          <cell r="B184" t="str">
            <v>CHS1007</v>
          </cell>
          <cell r="C184" t="str">
            <v>Ключ разблокировки, комбинация 7 CHS1007</v>
          </cell>
          <cell r="D184" t="str">
            <v>шт</v>
          </cell>
          <cell r="E184">
            <v>550</v>
          </cell>
        </row>
        <row r="185">
          <cell r="B185" t="str">
            <v>CHS1008</v>
          </cell>
          <cell r="C185" t="str">
            <v>Ключ разблокировки, комбинация 8 CHS1008</v>
          </cell>
          <cell r="D185" t="str">
            <v>шт</v>
          </cell>
          <cell r="E185">
            <v>550</v>
          </cell>
        </row>
        <row r="186">
          <cell r="B186" t="str">
            <v>CHS1009</v>
          </cell>
          <cell r="C186" t="str">
            <v>Ключ разблокировки, комбинация 9 CHS1009</v>
          </cell>
          <cell r="D186" t="str">
            <v>шт</v>
          </cell>
          <cell r="E186">
            <v>550</v>
          </cell>
        </row>
        <row r="187">
          <cell r="B187" t="str">
            <v>CHS1010</v>
          </cell>
          <cell r="C187" t="str">
            <v>Ключ разблокировки, комбинация 10 CHS1010</v>
          </cell>
          <cell r="D187" t="str">
            <v>шт</v>
          </cell>
          <cell r="E187">
            <v>550</v>
          </cell>
        </row>
        <row r="188">
          <cell r="B188" t="str">
            <v>EDS</v>
          </cell>
          <cell r="C188" t="str">
            <v>Цифровой переключатель EDS</v>
          </cell>
          <cell r="D188" t="str">
            <v>шт</v>
          </cell>
          <cell r="E188">
            <v>5600</v>
          </cell>
        </row>
        <row r="189">
          <cell r="B189" t="str">
            <v>EDSB</v>
          </cell>
          <cell r="C189" t="str">
            <v>Цифровой переключатель BlueBus EDSB</v>
          </cell>
          <cell r="D189" t="str">
            <v>шт</v>
          </cell>
          <cell r="E189">
            <v>7350</v>
          </cell>
        </row>
        <row r="190">
          <cell r="B190" t="str">
            <v>EDSWG</v>
          </cell>
          <cell r="C190" t="str">
            <v>Цифровой переключатель FLOR EDSW</v>
          </cell>
          <cell r="D190" t="str">
            <v>шт</v>
          </cell>
          <cell r="E190">
            <v>7400</v>
          </cell>
        </row>
        <row r="191">
          <cell r="B191" t="str">
            <v>EKA01</v>
          </cell>
          <cell r="C191" t="str">
            <v>Приспособление для монтажа переключателей ERA на стойку PPH2 EKA01</v>
          </cell>
          <cell r="D191" t="str">
            <v>шт</v>
          </cell>
          <cell r="E191">
            <v>1050</v>
          </cell>
        </row>
        <row r="192">
          <cell r="B192" t="str">
            <v>EKS</v>
          </cell>
          <cell r="C192" t="str">
            <v>Переключатель замковый EKS</v>
          </cell>
          <cell r="D192" t="str">
            <v>шт</v>
          </cell>
          <cell r="E192">
            <v>2200</v>
          </cell>
        </row>
        <row r="193">
          <cell r="B193" t="str">
            <v>ELAC</v>
          </cell>
          <cell r="C193" t="str">
            <v>Лампа сигнальная с антенной, 230В ELAC</v>
          </cell>
          <cell r="D193" t="str">
            <v>шт</v>
          </cell>
          <cell r="E193">
            <v>3150</v>
          </cell>
        </row>
        <row r="194">
          <cell r="B194" t="str">
            <v>ELACKIT10</v>
          </cell>
          <cell r="C194" t="str">
            <v>Комплект ELACKIT10. Состав комплекта: Лампа сигнальная с антенной, 230В ELAC (10 шт.)</v>
          </cell>
          <cell r="D194" t="str">
            <v>компл</v>
          </cell>
          <cell r="E194">
            <v>29900</v>
          </cell>
        </row>
        <row r="195">
          <cell r="B195" t="str">
            <v>ELDC</v>
          </cell>
          <cell r="C195" t="str">
            <v>Лампа сигнальная с антенной, 12В ELDC</v>
          </cell>
          <cell r="D195" t="str">
            <v>шт</v>
          </cell>
          <cell r="E195">
            <v>3150</v>
          </cell>
        </row>
        <row r="196">
          <cell r="B196" t="str">
            <v>ELDCKIT10</v>
          </cell>
          <cell r="C196" t="str">
            <v>Комплект ELDCKIT10. Состав комплекта: Лампа сигнальная с антенной, 12В ELDC (10 шт.)</v>
          </cell>
          <cell r="D196" t="str">
            <v>компл</v>
          </cell>
          <cell r="E196">
            <v>26900</v>
          </cell>
        </row>
        <row r="197">
          <cell r="B197" t="str">
            <v>ELMM</v>
          </cell>
          <cell r="C197" t="str">
            <v>Светодиодная лампа для оптических датчиков фотоэлементов EPMOR ELMM</v>
          </cell>
          <cell r="D197" t="str">
            <v>шт</v>
          </cell>
          <cell r="E197">
            <v>1300</v>
          </cell>
        </row>
        <row r="198">
          <cell r="B198" t="str">
            <v>EPM</v>
          </cell>
          <cell r="C198" t="str">
            <v>Фотоэлементы Medium EPM</v>
          </cell>
          <cell r="D198" t="str">
            <v>шт</v>
          </cell>
          <cell r="E198">
            <v>4650</v>
          </cell>
        </row>
        <row r="199">
          <cell r="B199" t="str">
            <v>EPMAO</v>
          </cell>
          <cell r="C199" t="str">
            <v>Фотоэлементы ориентируемые в антивандальном корпусе Medium EPMAO</v>
          </cell>
          <cell r="D199" t="str">
            <v>шт</v>
          </cell>
          <cell r="E199">
            <v>7800</v>
          </cell>
        </row>
        <row r="200">
          <cell r="B200" t="str">
            <v>EPMAOB</v>
          </cell>
          <cell r="C200" t="str">
            <v>Фотоэлементы ориентируемые в антивандальном корпусе Medium BlueBus EPMAOB</v>
          </cell>
          <cell r="D200" t="str">
            <v>шт</v>
          </cell>
          <cell r="E200">
            <v>7800</v>
          </cell>
        </row>
        <row r="201">
          <cell r="B201" t="str">
            <v>EPMB</v>
          </cell>
          <cell r="C201" t="str">
            <v>Фотоэлементы Medium BlueBus EPMB</v>
          </cell>
          <cell r="D201" t="str">
            <v>шт</v>
          </cell>
          <cell r="E201">
            <v>4650</v>
          </cell>
        </row>
        <row r="202">
          <cell r="B202" t="str">
            <v>EPS</v>
          </cell>
          <cell r="C202" t="str">
            <v>Фотоэлементы Slim EPS</v>
          </cell>
          <cell r="D202" t="str">
            <v>шт</v>
          </cell>
          <cell r="E202">
            <v>4500</v>
          </cell>
        </row>
        <row r="203">
          <cell r="B203" t="str">
            <v>EPSKIT10</v>
          </cell>
          <cell r="C203" t="str">
            <v xml:space="preserve">Комплект EPSKIT10. Состав комплекта: Фотоэлемент EPS - 10 шт; </v>
          </cell>
          <cell r="D203" t="str">
            <v>компл</v>
          </cell>
          <cell r="E203">
            <v>36900</v>
          </cell>
        </row>
        <row r="204">
          <cell r="B204" t="str">
            <v>EPSBKIT10</v>
          </cell>
          <cell r="C204" t="str">
            <v xml:space="preserve">Комплект EPSBKIT10. Состав комплекта: Фотоэлемент EPSB - 10 шт; </v>
          </cell>
          <cell r="D204" t="str">
            <v>компл</v>
          </cell>
          <cell r="E204">
            <v>40900</v>
          </cell>
        </row>
        <row r="205">
          <cell r="B205" t="str">
            <v>EPMKIT10</v>
          </cell>
          <cell r="C205" t="str">
            <v xml:space="preserve">Комплект EPMKIT10. Состав комплекта: Фотоэлемент EPM - 10 шт; </v>
          </cell>
          <cell r="D205" t="str">
            <v>компл</v>
          </cell>
          <cell r="E205">
            <v>40900</v>
          </cell>
        </row>
        <row r="206">
          <cell r="B206" t="str">
            <v>EPMBKIT10</v>
          </cell>
          <cell r="C206" t="str">
            <v xml:space="preserve">Комплект EPMBKIT10. Состав комплекта: Фотоэлемент EPMB - 10 шт; </v>
          </cell>
          <cell r="D206" t="str">
            <v>компл</v>
          </cell>
          <cell r="E206">
            <v>44900</v>
          </cell>
        </row>
        <row r="207">
          <cell r="B207" t="str">
            <v>EPSB</v>
          </cell>
          <cell r="C207" t="str">
            <v>Фотоэлементы Slim BlueBus EPSB</v>
          </cell>
          <cell r="D207" t="str">
            <v>шт</v>
          </cell>
          <cell r="E207">
            <v>4500</v>
          </cell>
        </row>
        <row r="208">
          <cell r="B208" t="str">
            <v>EPMOR</v>
          </cell>
          <cell r="C208" t="str">
            <v>Фотоэлементы с зеркально-линзовым объективом</v>
          </cell>
          <cell r="D208" t="str">
            <v>пара</v>
          </cell>
          <cell r="E208">
            <v>7400</v>
          </cell>
        </row>
        <row r="209">
          <cell r="B209" t="str">
            <v>EPMORKIT10</v>
          </cell>
          <cell r="C209" t="str">
            <v xml:space="preserve">Комплект EPMORKIT10. Состав комплекта: Фотоэлементы EPMOR - 10 шт; </v>
          </cell>
          <cell r="D209" t="str">
            <v>компл</v>
          </cell>
          <cell r="E209">
            <v>72300</v>
          </cell>
        </row>
        <row r="210">
          <cell r="B210" t="str">
            <v>ETP</v>
          </cell>
          <cell r="C210" t="str">
            <v>Считывающее устройство для транспондерных карт ETP</v>
          </cell>
          <cell r="D210" t="str">
            <v>шт</v>
          </cell>
          <cell r="E210">
            <v>4050</v>
          </cell>
        </row>
        <row r="211">
          <cell r="B211" t="str">
            <v>ETPB</v>
          </cell>
          <cell r="C211" t="str">
            <v>Считывающее устройство для транспондерных карт BlueBus ETPB</v>
          </cell>
          <cell r="D211" t="str">
            <v>шт</v>
          </cell>
          <cell r="E211">
            <v>5900</v>
          </cell>
        </row>
        <row r="212">
          <cell r="B212" t="str">
            <v>F210</v>
          </cell>
          <cell r="C212" t="str">
            <v>Фотоэлементы F210</v>
          </cell>
          <cell r="D212" t="str">
            <v>шт</v>
          </cell>
          <cell r="E212">
            <v>7350</v>
          </cell>
        </row>
        <row r="213">
          <cell r="B213" t="str">
            <v>F210B</v>
          </cell>
          <cell r="C213" t="str">
            <v>Фотоэлементы F210B</v>
          </cell>
          <cell r="D213" t="str">
            <v>шт</v>
          </cell>
          <cell r="E213">
            <v>7350</v>
          </cell>
        </row>
        <row r="214">
          <cell r="B214" t="str">
            <v>FA1</v>
          </cell>
          <cell r="C214" t="str">
            <v>Накладка антивандальная FA1</v>
          </cell>
          <cell r="D214" t="str">
            <v>шт</v>
          </cell>
          <cell r="E214">
            <v>700</v>
          </cell>
        </row>
        <row r="215">
          <cell r="B215" t="str">
            <v>FA2</v>
          </cell>
          <cell r="C215" t="str">
            <v>Скоба для крепления фотоэлементов на стойки FA2</v>
          </cell>
          <cell r="D215" t="str">
            <v>шт</v>
          </cell>
          <cell r="E215">
            <v>350</v>
          </cell>
        </row>
        <row r="216">
          <cell r="B216" t="str">
            <v>FT210</v>
          </cell>
          <cell r="C216" t="str">
            <v>Фотоэлементы  (без батареек) FT210</v>
          </cell>
          <cell r="D216" t="str">
            <v>шт</v>
          </cell>
          <cell r="E216">
            <v>9650</v>
          </cell>
        </row>
        <row r="217">
          <cell r="B217" t="str">
            <v>FT210B</v>
          </cell>
          <cell r="C217" t="str">
            <v>Фотоэлементы (без батареек) FT210B</v>
          </cell>
          <cell r="D217" t="str">
            <v>шт</v>
          </cell>
          <cell r="E217">
            <v>9650</v>
          </cell>
        </row>
        <row r="218">
          <cell r="B218" t="str">
            <v>FTA1</v>
          </cell>
          <cell r="C218" t="str">
            <v>Батарейка FTA1</v>
          </cell>
          <cell r="D218" t="str">
            <v>шт</v>
          </cell>
          <cell r="E218">
            <v>2750</v>
          </cell>
        </row>
        <row r="219">
          <cell r="B219" t="str">
            <v>FTA2</v>
          </cell>
          <cell r="C219" t="str">
            <v>Батарейка FTA2</v>
          </cell>
          <cell r="D219" t="str">
            <v>шт</v>
          </cell>
          <cell r="E219">
            <v>1450</v>
          </cell>
        </row>
        <row r="220">
          <cell r="B220" t="str">
            <v>LP21</v>
          </cell>
          <cell r="C220" t="str">
            <v>Индукционный датчик, 1-канальный LP21</v>
          </cell>
          <cell r="D220" t="str">
            <v>шт</v>
          </cell>
          <cell r="E220">
            <v>15350</v>
          </cell>
        </row>
        <row r="221">
          <cell r="B221" t="str">
            <v>LP22</v>
          </cell>
          <cell r="C221" t="str">
            <v>Индукционный датчик, 2-канальный LP22</v>
          </cell>
          <cell r="D221" t="str">
            <v>шт</v>
          </cell>
          <cell r="E221">
            <v>19450</v>
          </cell>
        </row>
        <row r="222">
          <cell r="B222" t="str">
            <v>MORX</v>
          </cell>
          <cell r="C222" t="str">
            <v>Декодер MORX</v>
          </cell>
          <cell r="D222" t="str">
            <v>шт</v>
          </cell>
          <cell r="E222">
            <v>5950</v>
          </cell>
        </row>
        <row r="223">
          <cell r="B223" t="str">
            <v>MOCARD</v>
          </cell>
          <cell r="C223" t="str">
            <v>Транспондерная карта MOCARD</v>
          </cell>
          <cell r="D223" t="str">
            <v>шт</v>
          </cell>
          <cell r="E223">
            <v>550</v>
          </cell>
        </row>
        <row r="224">
          <cell r="B224" t="str">
            <v>PPH1</v>
          </cell>
          <cell r="C224" t="str">
            <v>Стойка для 1-го фотоэлемента Medium или Large, 500мм PPH1</v>
          </cell>
          <cell r="D224" t="str">
            <v>шт</v>
          </cell>
          <cell r="E224">
            <v>2750</v>
          </cell>
        </row>
        <row r="225">
          <cell r="B225" t="str">
            <v>PPH2</v>
          </cell>
          <cell r="C225" t="str">
            <v>Стойка для 2-х фотоэлементов Medium или Large, 1000мм PPH2</v>
          </cell>
          <cell r="D225" t="str">
            <v>шт</v>
          </cell>
          <cell r="E225">
            <v>3850</v>
          </cell>
        </row>
        <row r="226">
          <cell r="B226" t="str">
            <v>PS124</v>
          </cell>
          <cell r="C226" t="str">
            <v>Аккумуляторная батарея PS124</v>
          </cell>
          <cell r="D226" t="str">
            <v>шт</v>
          </cell>
          <cell r="E226">
            <v>5950</v>
          </cell>
        </row>
        <row r="227">
          <cell r="B227" t="str">
            <v>PS224</v>
          </cell>
          <cell r="C227" t="str">
            <v>Аккумуляторная батарея PS224</v>
          </cell>
          <cell r="D227" t="str">
            <v>шт</v>
          </cell>
          <cell r="E227">
            <v>10700</v>
          </cell>
        </row>
        <row r="228">
          <cell r="B228" t="str">
            <v>PS424</v>
          </cell>
          <cell r="C228" t="str">
            <v>Аккумуляторная батарея PS424</v>
          </cell>
          <cell r="D228" t="str">
            <v>шт</v>
          </cell>
          <cell r="E228">
            <v>8900</v>
          </cell>
        </row>
        <row r="229">
          <cell r="B229" t="str">
            <v>PS524</v>
          </cell>
          <cell r="C229" t="str">
            <v>Плата для подключения аккумуляторной батареи PS524</v>
          </cell>
          <cell r="D229" t="str">
            <v>шт</v>
          </cell>
          <cell r="E229">
            <v>5600</v>
          </cell>
        </row>
        <row r="230">
          <cell r="B230" t="str">
            <v>PW1</v>
          </cell>
          <cell r="C230" t="str">
            <v>Обогревательный элемент PW1</v>
          </cell>
          <cell r="D230" t="str">
            <v>шт</v>
          </cell>
          <cell r="E230">
            <v>3500</v>
          </cell>
        </row>
        <row r="231">
          <cell r="B231" t="str">
            <v>TW1</v>
          </cell>
          <cell r="C231" t="str">
            <v>Термостат для обогревательного элемента TW1</v>
          </cell>
          <cell r="D231" t="str">
            <v>шт</v>
          </cell>
          <cell r="E231">
            <v>3650</v>
          </cell>
        </row>
        <row r="232">
          <cell r="B232" t="str">
            <v>WLT</v>
          </cell>
          <cell r="C232" t="str">
            <v>Лампа светодиодная многофункциональная WLT</v>
          </cell>
          <cell r="D232" t="str">
            <v>шт</v>
          </cell>
          <cell r="E232">
            <v>3700</v>
          </cell>
        </row>
        <row r="233">
          <cell r="B233" t="str">
            <v>Шлагбаумы</v>
          </cell>
        </row>
        <row r="234">
          <cell r="B234" t="str">
            <v>WIDES</v>
          </cell>
          <cell r="C234" t="str">
            <v>Тумба шлагбаума WIDES</v>
          </cell>
          <cell r="D234" t="str">
            <v>шт</v>
          </cell>
          <cell r="E234">
            <v>54850</v>
          </cell>
        </row>
        <row r="235">
          <cell r="B235" t="str">
            <v>WIDEM</v>
          </cell>
          <cell r="C235" t="str">
            <v>Тумба шлагбаума WIDEM</v>
          </cell>
          <cell r="D235" t="str">
            <v>шт</v>
          </cell>
          <cell r="E235">
            <v>64150</v>
          </cell>
        </row>
        <row r="236">
          <cell r="B236" t="str">
            <v>WIDEL</v>
          </cell>
          <cell r="C236" t="str">
            <v>Тумба шлагбаума WIDEL</v>
          </cell>
          <cell r="D236" t="str">
            <v>шт</v>
          </cell>
          <cell r="E236">
            <v>74400</v>
          </cell>
        </row>
        <row r="237">
          <cell r="B237" t="str">
            <v>S4BAR</v>
          </cell>
          <cell r="C237" t="str">
            <v>Тумба шлагбаума S4BAR</v>
          </cell>
          <cell r="D237" t="str">
            <v>шт</v>
          </cell>
          <cell r="E237">
            <v>63600</v>
          </cell>
        </row>
        <row r="238">
          <cell r="B238" t="str">
            <v>M3BAR</v>
          </cell>
          <cell r="C238" t="str">
            <v>Тумба шлагбаума M3BAR</v>
          </cell>
          <cell r="D238" t="str">
            <v>шт</v>
          </cell>
          <cell r="E238">
            <v>108250</v>
          </cell>
        </row>
        <row r="239">
          <cell r="B239" t="str">
            <v>M5BAR</v>
          </cell>
          <cell r="C239" t="str">
            <v>Тумба шлагбаума M5BAR</v>
          </cell>
          <cell r="D239" t="str">
            <v>шт</v>
          </cell>
          <cell r="E239">
            <v>105850</v>
          </cell>
        </row>
        <row r="240">
          <cell r="B240" t="str">
            <v>M7BAR</v>
          </cell>
          <cell r="C240" t="str">
            <v>Тумба шлагбаума M7BAR</v>
          </cell>
          <cell r="D240" t="str">
            <v>шт</v>
          </cell>
          <cell r="E240">
            <v>118350</v>
          </cell>
        </row>
        <row r="241">
          <cell r="B241" t="str">
            <v>LBAR</v>
          </cell>
          <cell r="C241" t="str">
            <v>Тумба шлагбаума LBAR</v>
          </cell>
          <cell r="D241" t="str">
            <v>шт</v>
          </cell>
          <cell r="E241">
            <v>127450</v>
          </cell>
        </row>
        <row r="242">
          <cell r="B242" t="str">
            <v>WIDES4KIT</v>
          </cell>
          <cell r="C242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  <cell r="D242" t="str">
            <v>компл</v>
          </cell>
          <cell r="E242">
            <v>50900</v>
          </cell>
        </row>
        <row r="243">
          <cell r="B243" t="str">
            <v>WIDES4KIT1</v>
          </cell>
          <cell r="C243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3" t="str">
            <v>компл</v>
          </cell>
          <cell r="E243">
            <v>55900</v>
          </cell>
        </row>
        <row r="244">
          <cell r="B244" t="str">
            <v>WIDEM4KIT</v>
          </cell>
          <cell r="C244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  <cell r="D244" t="str">
            <v>компл</v>
          </cell>
          <cell r="E244">
            <v>60900</v>
          </cell>
        </row>
        <row r="245">
          <cell r="B245" t="str">
            <v>WIDEM4KIT1</v>
          </cell>
          <cell r="C245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5" t="str">
            <v>компл</v>
          </cell>
          <cell r="E245">
            <v>65900</v>
          </cell>
        </row>
        <row r="246">
          <cell r="B246" t="str">
            <v>WIDEM5KIT</v>
          </cell>
          <cell r="C246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  <cell r="D246" t="str">
            <v>компл</v>
          </cell>
          <cell r="E246">
            <v>65900</v>
          </cell>
        </row>
        <row r="247">
          <cell r="B247" t="str">
            <v>WIDEM5KIT2</v>
          </cell>
          <cell r="C247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v>
          </cell>
          <cell r="D247" t="str">
            <v>компл</v>
          </cell>
          <cell r="E247">
            <v>70900</v>
          </cell>
        </row>
        <row r="248">
          <cell r="B248" t="str">
            <v>WIDEL6KIT</v>
          </cell>
          <cell r="C248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  <cell r="D248" t="str">
            <v>компл</v>
          </cell>
          <cell r="E248">
            <v>85900</v>
          </cell>
        </row>
        <row r="249">
          <cell r="B249" t="str">
            <v>WIDEL6KIT1</v>
          </cell>
          <cell r="C249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  <cell r="D249" t="str">
            <v>компл</v>
          </cell>
          <cell r="E249">
            <v>90900</v>
          </cell>
        </row>
        <row r="250">
          <cell r="B250" t="str">
            <v>WIDEL7KIT</v>
          </cell>
          <cell r="C250" t="str">
            <v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v>
          </cell>
          <cell r="D250" t="str">
            <v>компл</v>
          </cell>
          <cell r="E250">
            <v>95900</v>
          </cell>
        </row>
        <row r="251">
          <cell r="B251" t="str">
            <v>WIDEL7KIT1</v>
          </cell>
          <cell r="C251" t="str">
            <v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v>
          </cell>
          <cell r="D251" t="str">
            <v>компл</v>
          </cell>
          <cell r="E251">
            <v>100900</v>
          </cell>
        </row>
        <row r="252">
          <cell r="B252" t="str">
            <v>S4BAR4KIT</v>
          </cell>
          <cell r="C252" t="str">
            <v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  <cell r="D252" t="str">
            <v>компл</v>
          </cell>
          <cell r="E252">
            <v>74900</v>
          </cell>
        </row>
        <row r="253">
          <cell r="B253" t="str">
            <v>S4BAR4KIT1</v>
          </cell>
          <cell r="C253" t="str">
            <v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v>
          </cell>
          <cell r="D253" t="str">
            <v>компл</v>
          </cell>
          <cell r="E253">
            <v>84900</v>
          </cell>
        </row>
        <row r="254">
          <cell r="B254" t="str">
            <v>M3BARKIT</v>
          </cell>
          <cell r="C254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  <cell r="D254" t="str">
            <v>компл</v>
          </cell>
          <cell r="E254">
            <v>94900</v>
          </cell>
        </row>
        <row r="255">
          <cell r="B255" t="str">
            <v>M3BARKIT1</v>
          </cell>
          <cell r="C255" t="str">
            <v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5" t="str">
            <v>компл</v>
          </cell>
          <cell r="E255">
            <v>104900</v>
          </cell>
        </row>
        <row r="256">
          <cell r="B256" t="str">
            <v>M5BAR4KIT</v>
          </cell>
          <cell r="C256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  <cell r="D256" t="str">
            <v>компл</v>
          </cell>
          <cell r="E256">
            <v>94900</v>
          </cell>
        </row>
        <row r="257">
          <cell r="B257" t="str">
            <v>M5BAR4KIT1</v>
          </cell>
          <cell r="C257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7" t="str">
            <v>компл</v>
          </cell>
          <cell r="E257">
            <v>104900</v>
          </cell>
        </row>
        <row r="258">
          <cell r="B258" t="str">
            <v>M5BAR5KIT</v>
          </cell>
          <cell r="C258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  <cell r="D258" t="str">
            <v>компл</v>
          </cell>
          <cell r="E258">
            <v>99900</v>
          </cell>
        </row>
        <row r="259">
          <cell r="B259" t="str">
            <v>M5BAR5KIT1</v>
          </cell>
          <cell r="C259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v>
          </cell>
          <cell r="D259" t="str">
            <v>компл</v>
          </cell>
          <cell r="E259">
            <v>109900</v>
          </cell>
        </row>
        <row r="260">
          <cell r="B260" t="str">
            <v>M7BAR6KIT</v>
          </cell>
          <cell r="C260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  <cell r="D260" t="str">
            <v>компл</v>
          </cell>
          <cell r="E260">
            <v>109900</v>
          </cell>
        </row>
        <row r="261">
          <cell r="B261" t="str">
            <v>M7BAR6KIT1</v>
          </cell>
          <cell r="C261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v>
          </cell>
          <cell r="D261" t="str">
            <v>компл</v>
          </cell>
          <cell r="E261">
            <v>119900</v>
          </cell>
        </row>
        <row r="262">
          <cell r="B262" t="str">
            <v>M7BAR7KIT</v>
          </cell>
          <cell r="C262" t="str">
            <v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2" t="str">
            <v>компл</v>
          </cell>
          <cell r="E262">
            <v>119900</v>
          </cell>
        </row>
        <row r="263">
          <cell r="B263" t="str">
            <v>M7BAR7KIT1</v>
          </cell>
          <cell r="C263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3" t="str">
            <v>компл</v>
          </cell>
          <cell r="E263">
            <v>129900</v>
          </cell>
        </row>
        <row r="264">
          <cell r="B264" t="str">
            <v>L9BAR7KIT</v>
          </cell>
          <cell r="C264" t="str">
            <v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4" t="str">
            <v>компл</v>
          </cell>
          <cell r="E264">
            <v>129900</v>
          </cell>
        </row>
        <row r="265">
          <cell r="B265" t="str">
            <v>L9BAR7KIT1</v>
          </cell>
          <cell r="C265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5" t="str">
            <v>компл</v>
          </cell>
          <cell r="E265">
            <v>139900</v>
          </cell>
        </row>
        <row r="266">
          <cell r="B266" t="str">
            <v>L9BAR8KIT</v>
          </cell>
          <cell r="C266" t="str">
            <v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v>
          </cell>
          <cell r="D266" t="str">
            <v>компл</v>
          </cell>
          <cell r="E266">
            <v>139900</v>
          </cell>
        </row>
        <row r="267">
          <cell r="B267" t="str">
            <v>L9BAR8KIT1</v>
          </cell>
          <cell r="C267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7" t="str">
            <v>компл</v>
          </cell>
          <cell r="E267">
            <v>149900</v>
          </cell>
        </row>
        <row r="268">
          <cell r="B268" t="str">
            <v>L9BAR9KIT</v>
          </cell>
          <cell r="C268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8" t="str">
            <v>компл</v>
          </cell>
          <cell r="E268">
            <v>149900</v>
          </cell>
        </row>
        <row r="269">
          <cell r="B269" t="str">
            <v>L9BAR9KIT1</v>
          </cell>
          <cell r="C269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9" t="str">
            <v>компл</v>
          </cell>
          <cell r="E269">
            <v>159900</v>
          </cell>
        </row>
        <row r="270">
          <cell r="B270" t="str">
            <v>Аксессуары для шлагбаумов</v>
          </cell>
        </row>
        <row r="271">
          <cell r="B271" t="str">
            <v>XBA-6RU</v>
          </cell>
          <cell r="C271" t="str">
            <v>Рейка шлагбаумная 69x92x6200мм XBA-6RU</v>
          </cell>
          <cell r="D271" t="str">
            <v>шт</v>
          </cell>
          <cell r="E271">
            <v>11950</v>
          </cell>
        </row>
        <row r="272">
          <cell r="B272" t="str">
            <v>XBA15-3RU</v>
          </cell>
          <cell r="C272" t="str">
            <v>Рейка шлагбаумная 69x92x3200мм XBA15-3RU</v>
          </cell>
          <cell r="D272" t="str">
            <v>шт</v>
          </cell>
          <cell r="E272">
            <v>7450</v>
          </cell>
        </row>
        <row r="273">
          <cell r="B273" t="str">
            <v>XBA14-4RU</v>
          </cell>
          <cell r="C273" t="str">
            <v>Рейка шлагбаумная 69x92x4250мм XBA14-4RU</v>
          </cell>
          <cell r="D273" t="str">
            <v>шт</v>
          </cell>
          <cell r="E273">
            <v>8800</v>
          </cell>
        </row>
        <row r="274">
          <cell r="B274" t="str">
            <v>XBA5-5RU</v>
          </cell>
          <cell r="C274" t="str">
            <v>Рейка шлагбаумная 69x92x5200мм XBA5-5RU</v>
          </cell>
          <cell r="D274" t="str">
            <v>шт</v>
          </cell>
          <cell r="E274">
            <v>11100</v>
          </cell>
        </row>
        <row r="275">
          <cell r="B275" t="str">
            <v>XBA19-4RU</v>
          </cell>
          <cell r="C275" t="str">
            <v>Рейка шлагбаумная 45x58x4200мм XBA19-4RU</v>
          </cell>
          <cell r="D275" t="str">
            <v>шт</v>
          </cell>
          <cell r="E275">
            <v>5800</v>
          </cell>
        </row>
        <row r="276">
          <cell r="B276" t="str">
            <v>XBA19-5RU</v>
          </cell>
          <cell r="C276" t="str">
            <v>Рейка шлагбаумная 45x58x5200мм XBA19-5RU</v>
          </cell>
          <cell r="D276" t="str">
            <v>шт</v>
          </cell>
          <cell r="E276">
            <v>6850</v>
          </cell>
        </row>
        <row r="277">
          <cell r="B277" t="str">
            <v>XBA9</v>
          </cell>
          <cell r="C277" t="str">
            <v>Соединитель для стрел XBA9</v>
          </cell>
          <cell r="D277" t="str">
            <v>шт</v>
          </cell>
          <cell r="E277">
            <v>3250</v>
          </cell>
        </row>
        <row r="278">
          <cell r="B278" t="str">
            <v>WIA10</v>
          </cell>
          <cell r="C278" t="str">
            <v>Кронштейн для аварийной разблокировки стрелы WIA10</v>
          </cell>
          <cell r="D278" t="str">
            <v>шт</v>
          </cell>
          <cell r="E278">
            <v>6550</v>
          </cell>
        </row>
        <row r="279">
          <cell r="B279" t="str">
            <v>WIA11</v>
          </cell>
          <cell r="C279" t="str">
            <v>Кронштейн для складывания стрелы WIA11</v>
          </cell>
          <cell r="D279" t="str">
            <v>шт</v>
          </cell>
          <cell r="E279">
            <v>9900</v>
          </cell>
        </row>
        <row r="280">
          <cell r="B280" t="str">
            <v>XBA10</v>
          </cell>
          <cell r="C280" t="str">
            <v>Кронштейн для аварийной разблокировки стрелы XBA10</v>
          </cell>
          <cell r="D280" t="str">
            <v>шт</v>
          </cell>
          <cell r="E280">
            <v>11650</v>
          </cell>
        </row>
        <row r="281">
          <cell r="B281" t="str">
            <v>XBA11</v>
          </cell>
          <cell r="C281" t="str">
            <v>Кронштейн для складывания стрелы XBA11</v>
          </cell>
          <cell r="D281" t="str">
            <v>шт</v>
          </cell>
          <cell r="E281">
            <v>14500</v>
          </cell>
        </row>
        <row r="282">
          <cell r="B282" t="str">
            <v>XBA13</v>
          </cell>
          <cell r="C282" t="str">
            <v>Демпфер XBA13</v>
          </cell>
          <cell r="D282" t="str">
            <v>шт</v>
          </cell>
          <cell r="E282">
            <v>4300</v>
          </cell>
        </row>
        <row r="283">
          <cell r="B283" t="str">
            <v>SIA1</v>
          </cell>
          <cell r="C283" t="str">
            <v>Анкерная пластина с крепежом для WIDES/WIDEM/SBAR SIA1</v>
          </cell>
          <cell r="D283" t="str">
            <v>шт</v>
          </cell>
          <cell r="E283">
            <v>4000</v>
          </cell>
        </row>
        <row r="284">
          <cell r="B284" t="str">
            <v>SIA2</v>
          </cell>
          <cell r="C284" t="str">
            <v>Анкерная пластина с крепежом для WIDEL SIA2</v>
          </cell>
          <cell r="D284" t="str">
            <v>шт</v>
          </cell>
          <cell r="E284">
            <v>4750</v>
          </cell>
        </row>
        <row r="285">
          <cell r="B285" t="str">
            <v>XBA16</v>
          </cell>
          <cell r="C285" t="str">
            <v>Анкерная пластина с крепежом для MBAR XBA16</v>
          </cell>
          <cell r="D285" t="str">
            <v>шт</v>
          </cell>
          <cell r="E285">
            <v>5600</v>
          </cell>
        </row>
        <row r="286">
          <cell r="B286" t="str">
            <v>XBA17</v>
          </cell>
          <cell r="C286" t="str">
            <v>Анкерная пластина с крепежом для LBAR XBA17</v>
          </cell>
          <cell r="D286" t="str">
            <v>шт</v>
          </cell>
          <cell r="E286">
            <v>6500</v>
          </cell>
        </row>
        <row r="287">
          <cell r="B287" t="str">
            <v>WA11</v>
          </cell>
          <cell r="C287" t="str">
            <v>Опора стационарная WA11</v>
          </cell>
          <cell r="D287" t="str">
            <v>шт</v>
          </cell>
          <cell r="E287">
            <v>6350</v>
          </cell>
        </row>
        <row r="288">
          <cell r="B288" t="str">
            <v>WA12</v>
          </cell>
          <cell r="C288" t="str">
            <v>Опора подвесная WA12</v>
          </cell>
          <cell r="D288" t="str">
            <v>шт</v>
          </cell>
          <cell r="E288">
            <v>6900</v>
          </cell>
        </row>
        <row r="289">
          <cell r="B289" t="str">
            <v>WA13</v>
          </cell>
          <cell r="C289" t="str">
            <v>Решетка для рейки шлагбаумной WA13</v>
          </cell>
          <cell r="D289" t="str">
            <v>шт</v>
          </cell>
          <cell r="E289">
            <v>7000</v>
          </cell>
        </row>
        <row r="290">
          <cell r="B290" t="str">
            <v>XBA18</v>
          </cell>
          <cell r="C290" t="str">
            <v>Светодиоды сигнальные, 8м XBA18</v>
          </cell>
          <cell r="D290" t="str">
            <v>шт</v>
          </cell>
          <cell r="E290">
            <v>7650</v>
          </cell>
        </row>
        <row r="291">
          <cell r="B291" t="str">
            <v>XBA4</v>
          </cell>
          <cell r="C291" t="str">
            <v>Светодиоды сигнальные, 4м XBA4</v>
          </cell>
          <cell r="D291" t="str">
            <v>шт</v>
          </cell>
          <cell r="E291">
            <v>4850</v>
          </cell>
        </row>
        <row r="292">
          <cell r="B292" t="str">
            <v>XBA6</v>
          </cell>
          <cell r="C292" t="str">
            <v>Светодиоды сигнальные, 6м XBA6</v>
          </cell>
          <cell r="D292" t="str">
            <v>шт</v>
          </cell>
          <cell r="E292">
            <v>5800</v>
          </cell>
        </row>
        <row r="293">
          <cell r="B293" t="str">
            <v>XBA7</v>
          </cell>
          <cell r="C293" t="str">
            <v>Интегрируемая сигнальная лампа XBA7</v>
          </cell>
          <cell r="D293" t="str">
            <v>шт</v>
          </cell>
          <cell r="E293">
            <v>7100</v>
          </cell>
        </row>
        <row r="294">
          <cell r="B294" t="str">
            <v>XBA8</v>
          </cell>
          <cell r="C294" t="str">
            <v>Интегрируемая светофорная лампа XBA8</v>
          </cell>
          <cell r="D294" t="str">
            <v>шт</v>
          </cell>
          <cell r="E294">
            <v>6850</v>
          </cell>
        </row>
        <row r="295">
          <cell r="B295" t="str">
            <v>WA2</v>
          </cell>
          <cell r="C295" t="str">
            <v>Демпфер для RNN4 WA2</v>
          </cell>
          <cell r="D295" t="str">
            <v>шт</v>
          </cell>
          <cell r="E295">
            <v>3650</v>
          </cell>
        </row>
        <row r="296">
          <cell r="B296" t="str">
            <v>WA4</v>
          </cell>
          <cell r="C296" t="str">
            <v>Кронштейн крепления круглой рейки RBN4-K WA4</v>
          </cell>
          <cell r="D296" t="str">
            <v>шт</v>
          </cell>
          <cell r="E296">
            <v>3500</v>
          </cell>
        </row>
        <row r="297">
          <cell r="B297" t="str">
            <v>WA6</v>
          </cell>
          <cell r="C297" t="str">
            <v>Демпфер для RBN6 WA6</v>
          </cell>
          <cell r="D297" t="str">
            <v>шт</v>
          </cell>
          <cell r="E297">
            <v>5250</v>
          </cell>
        </row>
        <row r="298">
          <cell r="B298" t="str">
            <v>WA8</v>
          </cell>
          <cell r="C298" t="str">
            <v>Кронштейн крепления круглой рейки КИТ6-K WA8</v>
          </cell>
          <cell r="D298" t="str">
            <v>шт</v>
          </cell>
          <cell r="E298">
            <v>3750</v>
          </cell>
        </row>
        <row r="299">
          <cell r="B299" t="str">
            <v>NK1</v>
          </cell>
          <cell r="C299" t="str">
            <v>Наклейки светоотражающие (комплект) NK1</v>
          </cell>
          <cell r="D299" t="str">
            <v>шт</v>
          </cell>
          <cell r="E299">
            <v>500</v>
          </cell>
        </row>
        <row r="300">
          <cell r="B300" t="str">
            <v>RBN4</v>
          </cell>
          <cell r="C300" t="str">
            <v>Рейка шлагбаумная прямоугольная для  WIL/SIGNO, 4300мм RBN4</v>
          </cell>
          <cell r="D300" t="str">
            <v>шт</v>
          </cell>
          <cell r="E300">
            <v>7900</v>
          </cell>
        </row>
        <row r="301">
          <cell r="B301" t="str">
            <v>RBN4-K</v>
          </cell>
          <cell r="C301" t="str">
            <v>Рейка шлагбаумная круглая для  WIL/SIGNO  4250мм RBN4-K</v>
          </cell>
          <cell r="D301" t="str">
            <v>шт</v>
          </cell>
          <cell r="E301">
            <v>9000</v>
          </cell>
        </row>
        <row r="302">
          <cell r="B302" t="str">
            <v>RBN6</v>
          </cell>
          <cell r="C302" t="str">
            <v>Рейка шлагбаумная прямоугольная для  WIL/SIGNO,6250мм RBN6</v>
          </cell>
          <cell r="D302" t="str">
            <v>шт</v>
          </cell>
          <cell r="E302">
            <v>11250</v>
          </cell>
        </row>
        <row r="303">
          <cell r="B303" t="str">
            <v>RBN6-K</v>
          </cell>
          <cell r="C303" t="str">
            <v>Рейка шлагбаумная круглая для  WIL/SIGNO, 6250мм RBN6-K</v>
          </cell>
          <cell r="D303" t="str">
            <v>шт</v>
          </cell>
          <cell r="E303">
            <v>12400</v>
          </cell>
        </row>
        <row r="304">
          <cell r="B304" t="str">
            <v>Блоки управления и радиоуправление</v>
          </cell>
        </row>
        <row r="305">
          <cell r="B305" t="str">
            <v>Блоки управления</v>
          </cell>
        </row>
        <row r="306">
          <cell r="B306" t="str">
            <v>A02</v>
          </cell>
          <cell r="C306" t="str">
            <v>Блок управления A02</v>
          </cell>
          <cell r="D306" t="str">
            <v>шт</v>
          </cell>
          <cell r="E306">
            <v>5400</v>
          </cell>
        </row>
        <row r="307">
          <cell r="B307" t="str">
            <v>A500</v>
          </cell>
          <cell r="C307" t="str">
            <v>Блок управления A500</v>
          </cell>
          <cell r="D307" t="str">
            <v>шт</v>
          </cell>
          <cell r="E307">
            <v>23050</v>
          </cell>
        </row>
        <row r="308">
          <cell r="B308" t="str">
            <v>DPRO924</v>
          </cell>
          <cell r="C308" t="str">
            <v>Блок управления DPRO924</v>
          </cell>
          <cell r="D308" t="str">
            <v>шт</v>
          </cell>
          <cell r="E308">
            <v>14800</v>
          </cell>
        </row>
        <row r="309">
          <cell r="B309" t="str">
            <v>MC200</v>
          </cell>
          <cell r="C309" t="str">
            <v>Блок управления MC200</v>
          </cell>
          <cell r="D309" t="str">
            <v>шт</v>
          </cell>
          <cell r="E309">
            <v>5300</v>
          </cell>
        </row>
        <row r="310">
          <cell r="B310" t="str">
            <v>MC424L</v>
          </cell>
          <cell r="C310" t="str">
            <v>Блок управления MC424L, встроенный радиоприемник на 100 пультов, SM-разъем</v>
          </cell>
          <cell r="D310" t="str">
            <v>шт</v>
          </cell>
          <cell r="E310">
            <v>14150</v>
          </cell>
        </row>
        <row r="311">
          <cell r="B311" t="str">
            <v>MC824H</v>
          </cell>
          <cell r="C311" t="str">
            <v>Блок управления MC824H</v>
          </cell>
          <cell r="D311" t="str">
            <v>шт</v>
          </cell>
          <cell r="E311">
            <v>20750</v>
          </cell>
        </row>
        <row r="312">
          <cell r="B312" t="str">
            <v>MC800</v>
          </cell>
          <cell r="C312" t="str">
            <v>Блок управления MC800</v>
          </cell>
          <cell r="D312" t="str">
            <v>шт</v>
          </cell>
          <cell r="E312">
            <v>10250</v>
          </cell>
        </row>
        <row r="313">
          <cell r="B313" t="str">
            <v>PIU</v>
          </cell>
          <cell r="C313" t="str">
            <v>Плата расширения функций PIU</v>
          </cell>
          <cell r="D313" t="str">
            <v>шт</v>
          </cell>
          <cell r="E313">
            <v>2900</v>
          </cell>
        </row>
        <row r="314">
          <cell r="B314" t="str">
            <v>PUL</v>
          </cell>
          <cell r="C314" t="str">
            <v>Крышка блока управления с кнопками PUL</v>
          </cell>
          <cell r="D314" t="str">
            <v>шт</v>
          </cell>
          <cell r="E314">
            <v>4300</v>
          </cell>
        </row>
        <row r="315">
          <cell r="B315" t="str">
            <v>Радиоуправление FLO-FLOR</v>
          </cell>
        </row>
        <row r="316">
          <cell r="B316" t="str">
            <v>FLO1R-S</v>
          </cell>
          <cell r="C316" t="str">
            <v>Пульт управления FLO1R-S</v>
          </cell>
          <cell r="D316" t="str">
            <v>шт</v>
          </cell>
          <cell r="E316">
            <v>1290</v>
          </cell>
        </row>
        <row r="317">
          <cell r="B317" t="str">
            <v>FLO1R-SKIT10</v>
          </cell>
          <cell r="C317" t="str">
            <v xml:space="preserve">Комплект FLO1R-SKIT10. Состав комплекта: Пульт FLO1R-S - 10 шт; </v>
          </cell>
          <cell r="D317" t="str">
            <v>компл</v>
          </cell>
          <cell r="E317">
            <v>11900</v>
          </cell>
        </row>
        <row r="318">
          <cell r="B318" t="str">
            <v>FLO1R-SKIT50</v>
          </cell>
          <cell r="C318" t="str">
            <v xml:space="preserve">Комплект FLO1R-SKIT50. Состав комплекта: Пульт FLO1R-S - 50 шт; </v>
          </cell>
          <cell r="D318" t="str">
            <v>компл</v>
          </cell>
          <cell r="E318">
            <v>57900</v>
          </cell>
        </row>
        <row r="319">
          <cell r="B319" t="str">
            <v>FLO1R-SKIT100</v>
          </cell>
          <cell r="C319" t="str">
            <v xml:space="preserve">Комплект FLO1R-SKIT100. Состав комплекта: Пульт FLO1R-S - 100 шт; </v>
          </cell>
          <cell r="D319" t="str">
            <v>компл</v>
          </cell>
          <cell r="E319">
            <v>111900</v>
          </cell>
        </row>
        <row r="320">
          <cell r="B320" t="str">
            <v>FLO1R-SOX2KIT10</v>
          </cell>
          <cell r="C320" t="str">
            <v>Комплект FLO1R-SOX2KIT10. Состав комплекта:  (10 штук пультов FLO1R-S, приёмник OX2)</v>
          </cell>
          <cell r="D320" t="str">
            <v>компл</v>
          </cell>
          <cell r="E320">
            <v>15900</v>
          </cell>
        </row>
        <row r="321">
          <cell r="B321" t="str">
            <v>FLO1R-SOX2KIT50</v>
          </cell>
          <cell r="C321" t="str">
            <v>Комплект FLO1R-SOX2KIT50. Состав комплекта:  (50 штук пультов FLO1R-S, приёмник OX2)</v>
          </cell>
          <cell r="D321" t="str">
            <v>компл</v>
          </cell>
          <cell r="E321">
            <v>64900</v>
          </cell>
        </row>
        <row r="322">
          <cell r="B322" t="str">
            <v>FLO1R-SOX2KIT100</v>
          </cell>
          <cell r="C322" t="str">
            <v>Комплект FLO1R-SOX2KIT100. Состав комплекта:  (100 штук пультов FLO1R-S, приёмник OX2)</v>
          </cell>
          <cell r="D322" t="str">
            <v>компл</v>
          </cell>
          <cell r="E322">
            <v>122900</v>
          </cell>
        </row>
        <row r="323">
          <cell r="B323" t="str">
            <v>FLO2</v>
          </cell>
          <cell r="C323" t="str">
            <v>Пульт управления FLO2</v>
          </cell>
          <cell r="D323" t="str">
            <v>шт</v>
          </cell>
          <cell r="E323">
            <v>1990</v>
          </cell>
        </row>
        <row r="324">
          <cell r="B324" t="str">
            <v>FLO2KIT10</v>
          </cell>
          <cell r="C324" t="str">
            <v xml:space="preserve">Комплект FLO2KIT10. Состав комплекта: Пульт FLO2 - 10 шт; </v>
          </cell>
          <cell r="D324" t="str">
            <v>компл</v>
          </cell>
          <cell r="E324">
            <v>18900</v>
          </cell>
        </row>
        <row r="325">
          <cell r="B325" t="str">
            <v>FLO2KIT50</v>
          </cell>
          <cell r="C325" t="str">
            <v xml:space="preserve">Комплект FLO2KIT50. Состав комплекта: Пульт FLO2 - 50 шт; </v>
          </cell>
          <cell r="D325" t="str">
            <v>компл</v>
          </cell>
          <cell r="E325">
            <v>89900</v>
          </cell>
        </row>
        <row r="326">
          <cell r="B326" t="str">
            <v>FLO2KIT100</v>
          </cell>
          <cell r="C326" t="str">
            <v xml:space="preserve">Комплект FLO2KIT100. Состав комплекта: Пульт FLO2 - 100 шт; </v>
          </cell>
          <cell r="D326" t="str">
            <v>компл</v>
          </cell>
          <cell r="E326">
            <v>175900</v>
          </cell>
        </row>
        <row r="327">
          <cell r="B327" t="str">
            <v>FLO2RE</v>
          </cell>
          <cell r="C327" t="str">
            <v>Пульт управления ERA FLOR FLO2RE</v>
          </cell>
          <cell r="D327" t="str">
            <v>шт</v>
          </cell>
          <cell r="E327">
            <v>1690</v>
          </cell>
        </row>
        <row r="328">
          <cell r="B328" t="str">
            <v>FLO2REKIT10</v>
          </cell>
          <cell r="C328" t="str">
            <v xml:space="preserve">Комплект FLO2REKIT10. Состав комплекта: Пульт FLO2RE - 10 шт; </v>
          </cell>
          <cell r="D328" t="str">
            <v>компл</v>
          </cell>
          <cell r="E328">
            <v>15900</v>
          </cell>
        </row>
        <row r="329">
          <cell r="B329" t="str">
            <v>FLO2REKIT50</v>
          </cell>
          <cell r="C329" t="str">
            <v xml:space="preserve">Комплект FLO2REKIT50. Состав комплекта: Пульт FLO2RE - 50 шт; </v>
          </cell>
          <cell r="D329" t="str">
            <v>компл</v>
          </cell>
          <cell r="E329">
            <v>77900</v>
          </cell>
        </row>
        <row r="330">
          <cell r="B330" t="str">
            <v>FLO2REKIT100</v>
          </cell>
          <cell r="C330" t="str">
            <v xml:space="preserve">Комплект FLO2REKIT100. Состав комплекта: Пульт FLO2RE - 100 шт; </v>
          </cell>
          <cell r="D330" t="str">
            <v>компл</v>
          </cell>
          <cell r="E330">
            <v>150900</v>
          </cell>
        </row>
        <row r="331">
          <cell r="B331" t="str">
            <v xml:space="preserve">FLO2REOX2KIT10 </v>
          </cell>
          <cell r="C331" t="str">
            <v>Состав комплекта: (10 штук пультов FLO2RE, приёмник OX2)</v>
          </cell>
          <cell r="D331" t="str">
            <v>компл</v>
          </cell>
          <cell r="E331">
            <v>18900</v>
          </cell>
        </row>
        <row r="332">
          <cell r="B332" t="str">
            <v>FLO2REOX2KIT50</v>
          </cell>
          <cell r="C332" t="str">
            <v>Состав комплекта:  (50 штук пультов FLO2RE, приёмник OX2)</v>
          </cell>
          <cell r="D332" t="str">
            <v>компл</v>
          </cell>
          <cell r="E332">
            <v>79900</v>
          </cell>
        </row>
        <row r="333">
          <cell r="B333" t="str">
            <v>FLO2REOX2KIT100</v>
          </cell>
          <cell r="C333" t="str">
            <v>Состав комплекта:  (100 штук пультов FLO2RE, приёмник OX2)</v>
          </cell>
          <cell r="D333" t="str">
            <v>компл</v>
          </cell>
          <cell r="E333">
            <v>154900</v>
          </cell>
        </row>
        <row r="334">
          <cell r="B334" t="str">
            <v>FLO2R-S</v>
          </cell>
          <cell r="C334" t="str">
            <v>Пульт управления FLO2R-S</v>
          </cell>
          <cell r="D334" t="str">
            <v>шт</v>
          </cell>
          <cell r="E334">
            <v>1390</v>
          </cell>
        </row>
        <row r="335">
          <cell r="B335" t="str">
            <v>FLO2R-SKIT10</v>
          </cell>
          <cell r="C335" t="str">
            <v xml:space="preserve">Комплект FLO2R-SKIT10. Состав комплекта: Пульт FLO2R-S - 10 шт; </v>
          </cell>
          <cell r="D335" t="str">
            <v>компл</v>
          </cell>
          <cell r="E335">
            <v>12900</v>
          </cell>
        </row>
        <row r="336">
          <cell r="B336" t="str">
            <v>FLO2R-SKIT50</v>
          </cell>
          <cell r="C336" t="str">
            <v xml:space="preserve">Комплект FLO2R-SKIT50. Состав комплекта: Пульт FLO2R-S - 50 шт; </v>
          </cell>
          <cell r="D336" t="str">
            <v>компл</v>
          </cell>
          <cell r="E336">
            <v>62900</v>
          </cell>
        </row>
        <row r="337">
          <cell r="B337" t="str">
            <v>FLO2R-SKIT100</v>
          </cell>
          <cell r="C337" t="str">
            <v xml:space="preserve">Комплект FLO2R-SKIT100. Состав комплекта: Пульт FLO2R-S - 100 шт; </v>
          </cell>
          <cell r="D337" t="str">
            <v>компл</v>
          </cell>
          <cell r="E337">
            <v>120900</v>
          </cell>
        </row>
        <row r="338">
          <cell r="B338" t="str">
            <v>FLO2R-SOX2KIT10</v>
          </cell>
          <cell r="C338" t="str">
            <v>Состав комплекта:  (10 штук пультов FLO2R-S, приёмник OX2)</v>
          </cell>
          <cell r="D338" t="str">
            <v>компл</v>
          </cell>
          <cell r="E338">
            <v>15900</v>
          </cell>
        </row>
        <row r="339">
          <cell r="B339" t="str">
            <v>FLO2R-SOX2KIT50</v>
          </cell>
          <cell r="C339" t="str">
            <v>Состав комплекта:  (50 штук пультов FLO2R-S, приёмник OX2)</v>
          </cell>
          <cell r="D339" t="str">
            <v>компл</v>
          </cell>
          <cell r="E339">
            <v>67900</v>
          </cell>
        </row>
        <row r="340">
          <cell r="B340" t="str">
            <v>FLO2R-SOX2KIT100</v>
          </cell>
          <cell r="C340" t="str">
            <v>Состав комплекта:  (100 штук пультов FLO2R-S, приёмник OX2)</v>
          </cell>
          <cell r="D340" t="str">
            <v>компл</v>
          </cell>
          <cell r="E340">
            <v>130900</v>
          </cell>
        </row>
        <row r="341">
          <cell r="B341" t="str">
            <v>FLO4</v>
          </cell>
          <cell r="C341" t="str">
            <v>Пульт управления FLO4</v>
          </cell>
          <cell r="D341" t="str">
            <v>шт</v>
          </cell>
          <cell r="E341">
            <v>2090</v>
          </cell>
        </row>
        <row r="342">
          <cell r="B342" t="str">
            <v>FLO4KIT10</v>
          </cell>
          <cell r="C342" t="str">
            <v xml:space="preserve">Комплект FLO4KIT10. Состав комплекта: Пульт FLO4 - 10 шт; </v>
          </cell>
          <cell r="D342" t="str">
            <v>компл</v>
          </cell>
          <cell r="E342">
            <v>19900</v>
          </cell>
        </row>
        <row r="343">
          <cell r="B343" t="str">
            <v>FLO4KIT50</v>
          </cell>
          <cell r="C343" t="str">
            <v xml:space="preserve">Комплект FLO4KIT50. Состав комплекта: Пульт FLO4 - 50 шт; </v>
          </cell>
          <cell r="D343" t="str">
            <v>компл</v>
          </cell>
          <cell r="E343">
            <v>97900</v>
          </cell>
        </row>
        <row r="344">
          <cell r="B344" t="str">
            <v>FLO4KIT100</v>
          </cell>
          <cell r="C344" t="str">
            <v xml:space="preserve">Комплект FLO4KIT100. Состав комплекта: Пульт FLO4 - 100 шт; </v>
          </cell>
          <cell r="D344" t="str">
            <v>компл</v>
          </cell>
          <cell r="E344">
            <v>189900</v>
          </cell>
        </row>
        <row r="345">
          <cell r="B345" t="str">
            <v>FLO4RE</v>
          </cell>
          <cell r="C345" t="str">
            <v>Пульт управления ERA FLOR FLO4RE</v>
          </cell>
          <cell r="D345" t="str">
            <v>шт</v>
          </cell>
          <cell r="E345">
            <v>1890</v>
          </cell>
        </row>
        <row r="346">
          <cell r="B346" t="str">
            <v>FLO4REKIT10</v>
          </cell>
          <cell r="C346" t="str">
            <v xml:space="preserve">Комплект FLO4REKIT10. Состав комплекта: Пульт FLO4RE - 10 шт; </v>
          </cell>
          <cell r="D346" t="str">
            <v>компл</v>
          </cell>
          <cell r="E346">
            <v>17900</v>
          </cell>
        </row>
        <row r="347">
          <cell r="B347" t="str">
            <v>FLO4REKIT50</v>
          </cell>
          <cell r="C347" t="str">
            <v xml:space="preserve">Комплект FLO4REKIT50. Состав комплекта: Пульт FLO4RE - 50 шт; </v>
          </cell>
          <cell r="D347" t="str">
            <v>компл</v>
          </cell>
          <cell r="E347">
            <v>87900</v>
          </cell>
        </row>
        <row r="348">
          <cell r="B348" t="str">
            <v>FLO4REKIT100</v>
          </cell>
          <cell r="C348" t="str">
            <v xml:space="preserve">Комплект FLO4REKIT100. Состав комплекта: Пульт FLO4RE - 100 шт; </v>
          </cell>
          <cell r="D348" t="str">
            <v>компл</v>
          </cell>
          <cell r="E348">
            <v>171900</v>
          </cell>
        </row>
        <row r="349">
          <cell r="B349" t="str">
            <v>FLO4REOX2KIT10</v>
          </cell>
          <cell r="C349" t="str">
            <v xml:space="preserve"> (10 штук пультов FLO4RE, приёмник OX2)</v>
          </cell>
          <cell r="D349" t="str">
            <v>компл</v>
          </cell>
          <cell r="E349">
            <v>20900</v>
          </cell>
        </row>
        <row r="350">
          <cell r="B350" t="str">
            <v>FLO4REOX2KIT50</v>
          </cell>
          <cell r="C350" t="str">
            <v xml:space="preserve"> (50 штук пультов FLO4RE, приёмник OX2)</v>
          </cell>
          <cell r="D350" t="str">
            <v>компл</v>
          </cell>
          <cell r="E350">
            <v>90900</v>
          </cell>
        </row>
        <row r="351">
          <cell r="B351" t="str">
            <v>FLO4REOX2KIT100</v>
          </cell>
          <cell r="C351" t="str">
            <v xml:space="preserve"> (100 штук пультов FLO4RE, приёмник OX2)</v>
          </cell>
          <cell r="D351" t="str">
            <v>компл</v>
          </cell>
          <cell r="E351">
            <v>174900</v>
          </cell>
        </row>
        <row r="352">
          <cell r="B352" t="str">
            <v>FLO4R-S</v>
          </cell>
          <cell r="C352" t="str">
            <v>Пульт управления FLO4R-S</v>
          </cell>
          <cell r="D352" t="str">
            <v>шт</v>
          </cell>
          <cell r="E352">
            <v>1490</v>
          </cell>
        </row>
        <row r="353">
          <cell r="B353" t="str">
            <v>FLO4R-SKIT10</v>
          </cell>
          <cell r="C353" t="str">
            <v xml:space="preserve">Комплект FLO4R-SKIT10. Состав комплекта: Пульт FLO4R-S - 10 шт; </v>
          </cell>
          <cell r="D353" t="str">
            <v>компл</v>
          </cell>
          <cell r="E353">
            <v>13900</v>
          </cell>
        </row>
        <row r="354">
          <cell r="B354" t="str">
            <v>FLO4R-SKIT50</v>
          </cell>
          <cell r="C354" t="str">
            <v xml:space="preserve">Комплект FLO4R-SKIT50. Состав комплекта: Пульт FLO4R-S - 50 шт; </v>
          </cell>
          <cell r="D354" t="str">
            <v>компл</v>
          </cell>
          <cell r="E354">
            <v>67900</v>
          </cell>
        </row>
        <row r="355">
          <cell r="B355" t="str">
            <v>FLO4R-SKIT100</v>
          </cell>
          <cell r="C355" t="str">
            <v xml:space="preserve">Комплект FLO4R-SKIT100. Состав комплекта: Пульт FLO4R-S - 100 шт; </v>
          </cell>
          <cell r="D355" t="str">
            <v>компл</v>
          </cell>
          <cell r="E355">
            <v>130900</v>
          </cell>
        </row>
        <row r="356">
          <cell r="B356" t="str">
            <v>FLO4R-SOX2KIT10</v>
          </cell>
          <cell r="C356" t="str">
            <v xml:space="preserve"> (10 штук пультов FLO4R-S, приёмник OX2)</v>
          </cell>
          <cell r="D356" t="str">
            <v>компл</v>
          </cell>
          <cell r="E356">
            <v>17900</v>
          </cell>
        </row>
        <row r="357">
          <cell r="B357" t="str">
            <v>FLO4R-SOX2KIT50</v>
          </cell>
          <cell r="C357" t="str">
            <v xml:space="preserve"> (50 штук пультов FLO4R-S, приёмник OX2)</v>
          </cell>
          <cell r="D357" t="str">
            <v>компл</v>
          </cell>
          <cell r="E357">
            <v>73900</v>
          </cell>
        </row>
        <row r="358">
          <cell r="B358" t="str">
            <v>FLO4R-SOX2KIT100</v>
          </cell>
          <cell r="C358" t="str">
            <v>(100 штук пультов FLO4R-S, приёмник OX2)</v>
          </cell>
          <cell r="D358" t="str">
            <v>компл</v>
          </cell>
          <cell r="E358">
            <v>141900</v>
          </cell>
        </row>
        <row r="359">
          <cell r="B359" t="str">
            <v>BM1000</v>
          </cell>
          <cell r="C359" t="str">
            <v>Дополнительная память BM1000</v>
          </cell>
          <cell r="D359" t="str">
            <v>шт</v>
          </cell>
          <cell r="E359">
            <v>2400</v>
          </cell>
        </row>
        <row r="360">
          <cell r="B360" t="str">
            <v>Радиоуправление INTI</v>
          </cell>
        </row>
        <row r="361">
          <cell r="B361" t="str">
            <v>INTI2</v>
          </cell>
          <cell r="C361" t="str">
            <v>Пульт управления 2-канальный, цвет черный INTI2</v>
          </cell>
          <cell r="D361" t="str">
            <v>шт</v>
          </cell>
          <cell r="E361">
            <v>1790</v>
          </cell>
        </row>
        <row r="362">
          <cell r="B362" t="str">
            <v>INTI2B</v>
          </cell>
          <cell r="C362" t="str">
            <v>Пульт управления 2-канальный, цвет синий INTI2B</v>
          </cell>
          <cell r="D362" t="str">
            <v>шт</v>
          </cell>
          <cell r="E362">
            <v>1790</v>
          </cell>
        </row>
        <row r="363">
          <cell r="B363" t="str">
            <v>INTI2G</v>
          </cell>
          <cell r="C363" t="str">
            <v>Пульт управления 2-канальный, цвет зеленый INTI2G</v>
          </cell>
          <cell r="D363" t="str">
            <v>шт</v>
          </cell>
          <cell r="E363">
            <v>1790</v>
          </cell>
        </row>
        <row r="364">
          <cell r="B364" t="str">
            <v>INTI2L</v>
          </cell>
          <cell r="C364" t="str">
            <v>Пульт управления 2-канальный, цвет лиловый INTI2L</v>
          </cell>
          <cell r="D364" t="str">
            <v>шт</v>
          </cell>
          <cell r="E364">
            <v>1790</v>
          </cell>
        </row>
        <row r="365">
          <cell r="B365" t="str">
            <v>INTI2R</v>
          </cell>
          <cell r="C365" t="str">
            <v>Пульт управления 2-канальный, цвет бордовый INTI2R</v>
          </cell>
          <cell r="D365" t="str">
            <v>шт</v>
          </cell>
          <cell r="E365">
            <v>1790</v>
          </cell>
        </row>
        <row r="366">
          <cell r="B366" t="str">
            <v>INTI2Y</v>
          </cell>
          <cell r="C366" t="str">
            <v>Пульт управления 2-канальный, цвет желтый INTI2Y</v>
          </cell>
          <cell r="D366" t="str">
            <v>шт</v>
          </cell>
          <cell r="E366">
            <v>1790</v>
          </cell>
        </row>
        <row r="367">
          <cell r="B367" t="str">
            <v>INTIKIT3TL</v>
          </cell>
          <cell r="C367" t="str">
            <v xml:space="preserve">Комплект "СВЕТОФОР" INTIKIT3TL. Состав комплекта: Пульт INTI2R - 1 шт; Пульт INTI2Y - 1 шт; Пульт INTI2G - 1 шт; </v>
          </cell>
          <cell r="D367" t="str">
            <v>компл</v>
          </cell>
          <cell r="E367">
            <v>5290</v>
          </cell>
        </row>
        <row r="368">
          <cell r="B368" t="str">
            <v>INTIKIT10RW</v>
          </cell>
          <cell r="C368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  <cell r="D368" t="str">
            <v>компл</v>
          </cell>
          <cell r="E368">
            <v>16900</v>
          </cell>
        </row>
        <row r="369">
          <cell r="B369" t="str">
            <v>INTIKIT10WN</v>
          </cell>
          <cell r="C369" t="str">
            <v xml:space="preserve">Комплект "БЕЛЫЕ НОЧИ" INTIKIT10WN. Состав комплекта: Пульт INTI2 - 10 шт; </v>
          </cell>
          <cell r="D369" t="str">
            <v>компл</v>
          </cell>
          <cell r="E369">
            <v>16900</v>
          </cell>
        </row>
        <row r="370">
          <cell r="B370" t="str">
            <v>INTIKIT10NB</v>
          </cell>
          <cell r="C370" t="str">
            <v xml:space="preserve">Комплект "НАЙС 100%" INTIKIT10NB. Состав комплекта: Пульт INTI2B - 10 шт; </v>
          </cell>
          <cell r="D370" t="str">
            <v>компл</v>
          </cell>
          <cell r="E370">
            <v>16900</v>
          </cell>
        </row>
        <row r="371">
          <cell r="B371" t="str">
            <v>INTIKIT10HS</v>
          </cell>
          <cell r="C371" t="str">
            <v>Комплект "Hi-Speed" INTIKIT10HS. Состав комплекта: Пульт INTI2R - 10 шт;</v>
          </cell>
          <cell r="D371" t="str">
            <v>компл</v>
          </cell>
          <cell r="E371">
            <v>16900</v>
          </cell>
        </row>
        <row r="372">
          <cell r="B372" t="str">
            <v>Радиоуправление OPERA</v>
          </cell>
        </row>
        <row r="373">
          <cell r="B373" t="str">
            <v>IT4WIFI</v>
          </cell>
          <cell r="C373" t="str">
            <v>Модуль WiFi для управления автоматикой Nice IT4WIFI</v>
          </cell>
          <cell r="D373" t="str">
            <v>шт</v>
          </cell>
          <cell r="E373">
            <v>7250</v>
          </cell>
        </row>
        <row r="374">
          <cell r="B374" t="str">
            <v>IBN4T</v>
          </cell>
          <cell r="C374" t="str">
            <v>Адаптер BUS4T</v>
          </cell>
          <cell r="D374" t="str">
            <v>шт</v>
          </cell>
          <cell r="E374">
            <v>2400</v>
          </cell>
        </row>
        <row r="375">
          <cell r="B375" t="str">
            <v>OBOX2</v>
          </cell>
          <cell r="C375" t="str">
            <v>Блок программирования пультов и приемников OBOX2</v>
          </cell>
          <cell r="D375" t="str">
            <v>шт</v>
          </cell>
          <cell r="E375">
            <v>22950</v>
          </cell>
        </row>
        <row r="376">
          <cell r="B376" t="str">
            <v>OVIEW/A</v>
          </cell>
          <cell r="C376" t="str">
            <v>Блок программирования, управления и диагностики OVIEW/A</v>
          </cell>
          <cell r="D376" t="str">
            <v>шт</v>
          </cell>
          <cell r="E376">
            <v>17900</v>
          </cell>
        </row>
        <row r="377">
          <cell r="B377" t="str">
            <v>OVIEW5KIT</v>
          </cell>
          <cell r="C377" t="str">
            <v>Комплект из 5 штук Блок программирования, управления и диагностики OVIEW/A</v>
          </cell>
          <cell r="D377" t="str">
            <v>компл</v>
          </cell>
          <cell r="E377">
            <v>36900</v>
          </cell>
        </row>
        <row r="378">
          <cell r="B378" t="str">
            <v>OVIEW10KIT</v>
          </cell>
          <cell r="C378" t="str">
            <v>Комплект из 10 штук Блок программирования, управления и диагностики OVIEW/A</v>
          </cell>
          <cell r="D378" t="str">
            <v>компл</v>
          </cell>
          <cell r="E378">
            <v>69900</v>
          </cell>
        </row>
        <row r="379">
          <cell r="B379" t="str">
            <v>OVBT</v>
          </cell>
          <cell r="C379" t="str">
            <v>Модуль Bluetooth для OVIEW/A OVBT</v>
          </cell>
          <cell r="D379" t="str">
            <v>шт</v>
          </cell>
          <cell r="E379">
            <v>18300</v>
          </cell>
        </row>
        <row r="380">
          <cell r="B380" t="str">
            <v>OX2</v>
          </cell>
          <cell r="C380" t="str">
            <v>Приемник OX2</v>
          </cell>
          <cell r="D380" t="str">
            <v>шт</v>
          </cell>
          <cell r="E380">
            <v>6250</v>
          </cell>
        </row>
        <row r="381">
          <cell r="B381" t="str">
            <v>OX2KIT10</v>
          </cell>
          <cell r="C381" t="str">
            <v xml:space="preserve">Комплект OX2KIT10. Состав комплекта: Приемник OX2 - 10 шт; </v>
          </cell>
          <cell r="D381" t="str">
            <v>компл</v>
          </cell>
          <cell r="E381">
            <v>39900</v>
          </cell>
        </row>
        <row r="382">
          <cell r="B382" t="str">
            <v>OX2T</v>
          </cell>
          <cell r="C382" t="str">
            <v>Приемник с передатчиком OX2T</v>
          </cell>
          <cell r="D382" t="str">
            <v>шт</v>
          </cell>
          <cell r="E382">
            <v>8000</v>
          </cell>
        </row>
        <row r="383">
          <cell r="B383" t="str">
            <v>OX4T</v>
          </cell>
          <cell r="C383" t="str">
            <v>Приемник с передатчиком OX4T</v>
          </cell>
          <cell r="D383" t="str">
            <v>шт</v>
          </cell>
          <cell r="E383">
            <v>8000</v>
          </cell>
        </row>
        <row r="384">
          <cell r="B384" t="str">
            <v>OX2SM2KIT5</v>
          </cell>
          <cell r="C384" t="str">
            <v xml:space="preserve">Комплект OX2SM2KIT5. Состав комплекта: Пульт SM2 - 5пар; Приемник OX2 - 1 шт; </v>
          </cell>
          <cell r="D384" t="str">
            <v>компл</v>
          </cell>
          <cell r="E384">
            <v>15700</v>
          </cell>
        </row>
        <row r="385">
          <cell r="B385" t="str">
            <v>OX2FLO2R-SKIT10</v>
          </cell>
          <cell r="C385" t="str">
            <v xml:space="preserve">Комплект OX2FLO2R-SKIT10. Состав комплекта: Пульт FLO2R-S - 10шт; Приемник OX2 - 1 шт; </v>
          </cell>
          <cell r="D385" t="str">
            <v>компл</v>
          </cell>
          <cell r="E385">
            <v>18150</v>
          </cell>
        </row>
        <row r="386">
          <cell r="B386" t="str">
            <v>OXI</v>
          </cell>
          <cell r="C386" t="str">
            <v>Приемник OXI</v>
          </cell>
          <cell r="D386" t="str">
            <v>шт</v>
          </cell>
          <cell r="E386">
            <v>2900</v>
          </cell>
        </row>
        <row r="387">
          <cell r="B387" t="str">
            <v>OXIKIT10</v>
          </cell>
          <cell r="C387" t="str">
            <v xml:space="preserve">Комплект OXIKIT10. Состав комплекта: Приемник OXI - 10 шт; </v>
          </cell>
          <cell r="D387" t="str">
            <v>компл</v>
          </cell>
          <cell r="E387">
            <v>24900</v>
          </cell>
        </row>
        <row r="388">
          <cell r="B388" t="str">
            <v>OXIT</v>
          </cell>
          <cell r="C388" t="str">
            <v>Приемник с передатчиком OXIT</v>
          </cell>
          <cell r="D388" t="str">
            <v>шт</v>
          </cell>
          <cell r="E388">
            <v>4600</v>
          </cell>
        </row>
        <row r="389">
          <cell r="B389" t="str">
            <v>OXIBD</v>
          </cell>
          <cell r="C389" t="str">
            <v>Приемник OXIBD с обратной связью</v>
          </cell>
          <cell r="D389" t="str">
            <v>шт</v>
          </cell>
          <cell r="E389">
            <v>3900</v>
          </cell>
        </row>
        <row r="390">
          <cell r="B390" t="str">
            <v>ON3EBD</v>
          </cell>
          <cell r="C390" t="str">
            <v>Пульт управления ERA ONE ON3EBD с обратной связью</v>
          </cell>
          <cell r="D390" t="str">
            <v>шт</v>
          </cell>
          <cell r="E390">
            <v>1890</v>
          </cell>
        </row>
        <row r="391">
          <cell r="B391" t="str">
            <v>ON2E</v>
          </cell>
          <cell r="C391" t="str">
            <v>Пульт управления ERA ONE ON2E</v>
          </cell>
          <cell r="D391" t="str">
            <v>шт</v>
          </cell>
          <cell r="E391">
            <v>1790</v>
          </cell>
        </row>
        <row r="392">
          <cell r="B392" t="str">
            <v>ON4E</v>
          </cell>
          <cell r="C392" t="str">
            <v>Пульт управления ERA ONE ON4E</v>
          </cell>
          <cell r="D392" t="str">
            <v>шт</v>
          </cell>
          <cell r="E392">
            <v>1990</v>
          </cell>
        </row>
        <row r="393">
          <cell r="B393" t="str">
            <v>ON9E</v>
          </cell>
          <cell r="C393" t="str">
            <v>Пульт управления ERA ONE ON9E</v>
          </cell>
          <cell r="D393" t="str">
            <v>шт</v>
          </cell>
          <cell r="E393">
            <v>2090</v>
          </cell>
        </row>
        <row r="394">
          <cell r="B394" t="str">
            <v>Радиоуправление SMILO</v>
          </cell>
        </row>
        <row r="395">
          <cell r="B395" t="str">
            <v>SM2</v>
          </cell>
          <cell r="C395" t="str">
            <v xml:space="preserve">Пульт управления SM2 - 1 пара; SM2 </v>
          </cell>
          <cell r="D395" t="str">
            <v>шт</v>
          </cell>
          <cell r="E395">
            <v>1890</v>
          </cell>
        </row>
        <row r="396">
          <cell r="B396" t="str">
            <v>SM2KIT5</v>
          </cell>
          <cell r="C396" t="str">
            <v xml:space="preserve">Комплект SM2KIT5. Состав комплекта: Пульт SM2 - 5 пар; </v>
          </cell>
          <cell r="D396" t="str">
            <v>компл</v>
          </cell>
          <cell r="E396">
            <v>7900</v>
          </cell>
        </row>
        <row r="397">
          <cell r="B397" t="str">
            <v>SM2KIT25</v>
          </cell>
          <cell r="C397" t="str">
            <v xml:space="preserve">Комплект SM2KIT25. Состав комплекта: Пульт SM2 - 25 пар; </v>
          </cell>
          <cell r="D397" t="str">
            <v>компл</v>
          </cell>
          <cell r="E397">
            <v>35900</v>
          </cell>
        </row>
        <row r="398">
          <cell r="B398" t="str">
            <v>SM2KIT50</v>
          </cell>
          <cell r="C398" t="str">
            <v xml:space="preserve">Комплект SM2KIT50. Состав комплекта: Пульт SM2 - 50 пар; </v>
          </cell>
          <cell r="D398" t="str">
            <v>компл</v>
          </cell>
          <cell r="E398">
            <v>66900</v>
          </cell>
        </row>
        <row r="399">
          <cell r="B399" t="str">
            <v>SM2OX2KIT5</v>
          </cell>
          <cell r="C399" t="str">
            <v>Комплект SM2OX2KIT5  состав комплекта: 5 пар пультов SM2, приёмник OX2</v>
          </cell>
          <cell r="D399" t="str">
            <v>компл</v>
          </cell>
          <cell r="E399">
            <v>9900</v>
          </cell>
        </row>
        <row r="400">
          <cell r="B400" t="str">
            <v>SM2OX2KIT25</v>
          </cell>
          <cell r="C400" t="str">
            <v>Комплект SM2OX2KIT25. Состав комплекта: 25 пар пультов SM2, приёмник OX2</v>
          </cell>
          <cell r="D400" t="str">
            <v>компл</v>
          </cell>
          <cell r="E400">
            <v>37900</v>
          </cell>
        </row>
        <row r="401">
          <cell r="B401" t="str">
            <v>SM2OX2KIT50</v>
          </cell>
          <cell r="C401" t="str">
            <v>Комплект SM2OX2KIT50. Состав комплекта: 50 пар пультов SM2, приёмник OX2</v>
          </cell>
          <cell r="D401" t="str">
            <v>компл</v>
          </cell>
          <cell r="E401">
            <v>68900</v>
          </cell>
        </row>
        <row r="402">
          <cell r="B402" t="str">
            <v>SM4</v>
          </cell>
          <cell r="C402" t="str">
            <v>Пульт управления SM4 - 1 пара; SM4</v>
          </cell>
          <cell r="D402" t="str">
            <v>шт</v>
          </cell>
          <cell r="E402">
            <v>2090</v>
          </cell>
        </row>
        <row r="403">
          <cell r="B403" t="str">
            <v>SM4KIT5</v>
          </cell>
          <cell r="C403" t="str">
            <v xml:space="preserve">Комплект SM4KIT5. Состав комплекта: Пульт SM4 - 5 пар; </v>
          </cell>
          <cell r="D403" t="str">
            <v>компл</v>
          </cell>
          <cell r="E403">
            <v>8900</v>
          </cell>
        </row>
        <row r="404">
          <cell r="B404" t="str">
            <v>SM4KIT25</v>
          </cell>
          <cell r="C404" t="str">
            <v xml:space="preserve">Комплект SM4KIT25. Состав комплекта: Пульт SM4 - 25 пар; </v>
          </cell>
          <cell r="D404" t="str">
            <v>компл</v>
          </cell>
          <cell r="E404">
            <v>39900</v>
          </cell>
        </row>
        <row r="405">
          <cell r="B405" t="str">
            <v>SM4KIT50</v>
          </cell>
          <cell r="C405" t="str">
            <v xml:space="preserve">Комплект SM4KIT50. Состав комплекта: Пульт SM4 - 50 пар; </v>
          </cell>
          <cell r="D405" t="str">
            <v>компл</v>
          </cell>
          <cell r="E405">
            <v>74900</v>
          </cell>
        </row>
        <row r="406">
          <cell r="B406" t="str">
            <v>SM4OX2KIT5</v>
          </cell>
          <cell r="C406" t="str">
            <v>SM4OX2KIT5 Состав комплекта: 5 пар пультов SM4, приёмник OX2</v>
          </cell>
          <cell r="D406" t="str">
            <v>компл</v>
          </cell>
          <cell r="E406">
            <v>10900</v>
          </cell>
        </row>
        <row r="407">
          <cell r="B407" t="str">
            <v>SM4OX2KIT25</v>
          </cell>
          <cell r="C407" t="str">
            <v>SM4OX2KIT25 Состав комплекта: 25 пар пультов SM4, приёмник OX2</v>
          </cell>
          <cell r="D407" t="str">
            <v>компл</v>
          </cell>
          <cell r="E407">
            <v>41900</v>
          </cell>
        </row>
        <row r="408">
          <cell r="B408" t="str">
            <v>SM4OX2KIT50</v>
          </cell>
          <cell r="C408" t="str">
            <v>SM4OX2KIT50 Состав комплекта: 50 пар пультов SM4, приёмник OX2</v>
          </cell>
          <cell r="D408" t="str">
            <v>компл</v>
          </cell>
          <cell r="E408">
            <v>76900</v>
          </cell>
        </row>
        <row r="409">
          <cell r="B409" t="str">
            <v>Солнцезащита</v>
          </cell>
        </row>
        <row r="410">
          <cell r="B410" t="str">
            <v>Аксессуары для внутривальных приводов</v>
          </cell>
        </row>
        <row r="411">
          <cell r="B411" t="str">
            <v>503.04000</v>
          </cell>
          <cell r="C411" t="str">
            <v>Адаптер для октогонального вала 40мм 503.04000</v>
          </cell>
          <cell r="D411" t="str">
            <v>шт</v>
          </cell>
          <cell r="E411">
            <v>350</v>
          </cell>
        </row>
        <row r="412">
          <cell r="B412" t="str">
            <v>503.24000</v>
          </cell>
          <cell r="C412" t="str">
            <v>Адаптер для круглого вала 40мм 503.24000</v>
          </cell>
          <cell r="D412" t="str">
            <v>шт</v>
          </cell>
          <cell r="E412">
            <v>550</v>
          </cell>
        </row>
        <row r="413">
          <cell r="B413" t="str">
            <v>503.24015</v>
          </cell>
          <cell r="C413" t="str">
            <v>Адаптер для круглого вала 40мм, круглого со специальным пазом 44мм и овального 42x46 503.24015</v>
          </cell>
          <cell r="D413" t="str">
            <v>шт</v>
          </cell>
          <cell r="E413">
            <v>550</v>
          </cell>
        </row>
        <row r="414">
          <cell r="B414" t="str">
            <v>503.24115</v>
          </cell>
          <cell r="C414" t="str">
            <v>Адаптер для круглого вала 44мм 503.24115</v>
          </cell>
          <cell r="D414" t="str">
            <v>шт</v>
          </cell>
          <cell r="E414">
            <v>650</v>
          </cell>
        </row>
        <row r="415">
          <cell r="B415" t="str">
            <v>503.24315</v>
          </cell>
          <cell r="C415" t="str">
            <v>Адаптер для круглого вала 44-46-53мм 503.24315</v>
          </cell>
          <cell r="D415" t="str">
            <v>шт</v>
          </cell>
          <cell r="E415">
            <v>650</v>
          </cell>
        </row>
        <row r="416">
          <cell r="B416" t="str">
            <v>503.24615</v>
          </cell>
          <cell r="C416" t="str">
            <v>Адаптер для круглого вала 45мм 503.24615</v>
          </cell>
          <cell r="D416" t="str">
            <v>шт</v>
          </cell>
          <cell r="E416">
            <v>650</v>
          </cell>
        </row>
        <row r="417">
          <cell r="B417" t="str">
            <v>505.06000</v>
          </cell>
          <cell r="C417" t="str">
            <v>Адаптер для октогонального вала 60мм 505.06000</v>
          </cell>
          <cell r="D417" t="str">
            <v>шт</v>
          </cell>
          <cell r="E417">
            <v>400</v>
          </cell>
        </row>
        <row r="418">
          <cell r="B418" t="str">
            <v>505.07000</v>
          </cell>
          <cell r="C418" t="str">
            <v>Адаптер для октогонального вала 70мм 505.07000</v>
          </cell>
          <cell r="D418" t="str">
            <v>шт</v>
          </cell>
          <cell r="E418">
            <v>450</v>
          </cell>
        </row>
        <row r="419">
          <cell r="B419" t="str">
            <v>506.01020</v>
          </cell>
          <cell r="C419" t="str">
            <v>Адаптер для октогонального вала 102мм 506.01020</v>
          </cell>
          <cell r="D419" t="str">
            <v>шт</v>
          </cell>
          <cell r="E419">
            <v>1200</v>
          </cell>
        </row>
        <row r="420">
          <cell r="B420" t="str">
            <v>506.07000</v>
          </cell>
          <cell r="C420" t="str">
            <v>Адаптер для октогонального вала 70мм 506.07000</v>
          </cell>
          <cell r="D420" t="str">
            <v>шт</v>
          </cell>
          <cell r="E420">
            <v>550</v>
          </cell>
        </row>
        <row r="421">
          <cell r="B421" t="str">
            <v>506.07015</v>
          </cell>
          <cell r="C421" t="str">
            <v>Адаптер для октогонального вала 70мм 506.07015</v>
          </cell>
          <cell r="D421" t="str">
            <v>шт</v>
          </cell>
          <cell r="E421">
            <v>450</v>
          </cell>
        </row>
        <row r="422">
          <cell r="B422" t="str">
            <v>513.24015</v>
          </cell>
          <cell r="C422" t="str">
            <v>Адаптер для круглого вала 40мм и круглого со специальным пазом 44мм 513.24015</v>
          </cell>
          <cell r="D422" t="str">
            <v>шт</v>
          </cell>
          <cell r="E422">
            <v>550</v>
          </cell>
        </row>
        <row r="423">
          <cell r="B423" t="str">
            <v>513.24215</v>
          </cell>
          <cell r="C423" t="str">
            <v>Адаптер для круглого вала 43,50-44мм 513.24215</v>
          </cell>
          <cell r="D423" t="str">
            <v>шт</v>
          </cell>
          <cell r="E423">
            <v>650</v>
          </cell>
        </row>
        <row r="424">
          <cell r="B424" t="str">
            <v>513.24415</v>
          </cell>
          <cell r="C424" t="str">
            <v>Адаптер для круглого вала 45мм 513.24415</v>
          </cell>
          <cell r="D424" t="str">
            <v>шт</v>
          </cell>
          <cell r="E424">
            <v>450</v>
          </cell>
        </row>
        <row r="425">
          <cell r="B425" t="str">
            <v>515.01020</v>
          </cell>
          <cell r="C425" t="str">
            <v>Адаптер для октогонального вала 102мм 515.01020</v>
          </cell>
          <cell r="D425" t="str">
            <v>шт</v>
          </cell>
          <cell r="E425">
            <v>850</v>
          </cell>
        </row>
        <row r="426">
          <cell r="B426" t="str">
            <v>515.06000</v>
          </cell>
          <cell r="C426" t="str">
            <v>Адаптер для октогонального вала 60мм 515.06000</v>
          </cell>
          <cell r="D426" t="str">
            <v>шт</v>
          </cell>
          <cell r="E426">
            <v>300</v>
          </cell>
        </row>
        <row r="427">
          <cell r="B427" t="str">
            <v>515.07000</v>
          </cell>
          <cell r="C427" t="str">
            <v>Адаптер для октогонального вала 70мм 515.07000</v>
          </cell>
          <cell r="D427" t="str">
            <v>шт</v>
          </cell>
          <cell r="E427">
            <v>500</v>
          </cell>
        </row>
        <row r="428">
          <cell r="B428" t="str">
            <v>515.16300</v>
          </cell>
          <cell r="C428" t="str">
            <v>Адаптер для круглого вала 63мм с наклонным пазом 515.16300</v>
          </cell>
          <cell r="D428" t="str">
            <v>шт</v>
          </cell>
          <cell r="E428">
            <v>400</v>
          </cell>
        </row>
        <row r="429">
          <cell r="B429" t="str">
            <v>515.17300</v>
          </cell>
          <cell r="C429" t="str">
            <v>Адаптер для круглого вала 80мм с наклонным пазом 515.17300</v>
          </cell>
          <cell r="D429" t="str">
            <v>шт</v>
          </cell>
          <cell r="E429">
            <v>550</v>
          </cell>
        </row>
        <row r="430">
          <cell r="B430" t="str">
            <v>515.17800</v>
          </cell>
          <cell r="C430" t="str">
            <v>Адаптер для круглого вала 80мм 515.17800</v>
          </cell>
          <cell r="D430" t="str">
            <v>шт</v>
          </cell>
          <cell r="E430">
            <v>400</v>
          </cell>
        </row>
        <row r="431">
          <cell r="B431" t="str">
            <v>515.25002</v>
          </cell>
          <cell r="C431" t="str">
            <v>Адаптер для круглого вала 50мм 515.25002</v>
          </cell>
          <cell r="D431" t="str">
            <v>шт</v>
          </cell>
          <cell r="E431">
            <v>550</v>
          </cell>
        </row>
        <row r="432">
          <cell r="B432" t="str">
            <v>515.25003</v>
          </cell>
          <cell r="C432" t="str">
            <v>Адаптер для круглого вала 50мм 515.25003</v>
          </cell>
          <cell r="D432" t="str">
            <v>шт</v>
          </cell>
          <cell r="E432">
            <v>550</v>
          </cell>
        </row>
        <row r="433">
          <cell r="B433" t="str">
            <v>515.25004</v>
          </cell>
          <cell r="C433" t="str">
            <v>Адаптер для круглого вала 47мм (внутренний радиус) 515.25004</v>
          </cell>
          <cell r="D433" t="str">
            <v>шт</v>
          </cell>
          <cell r="E433">
            <v>550</v>
          </cell>
        </row>
        <row r="434">
          <cell r="B434" t="str">
            <v>515.26200</v>
          </cell>
          <cell r="C434" t="str">
            <v>Адаптер для круглого вала 62-63мм с пазом  515.26200</v>
          </cell>
          <cell r="D434" t="str">
            <v>шт</v>
          </cell>
          <cell r="E434">
            <v>400</v>
          </cell>
        </row>
        <row r="435">
          <cell r="B435" t="str">
            <v>515.27300</v>
          </cell>
          <cell r="C435" t="str">
            <v>Адаптер для круглого вала 70мм с наклонным пазом 515.27300</v>
          </cell>
          <cell r="D435" t="str">
            <v>шт</v>
          </cell>
          <cell r="E435">
            <v>450</v>
          </cell>
        </row>
        <row r="436">
          <cell r="B436" t="str">
            <v>517.01140</v>
          </cell>
          <cell r="C436" t="str">
            <v>Адаптер для октогонального вала 114мм Heroal 517.01140</v>
          </cell>
          <cell r="D436" t="str">
            <v>шт</v>
          </cell>
          <cell r="E436">
            <v>2700</v>
          </cell>
        </row>
        <row r="437">
          <cell r="B437" t="str">
            <v>517.21020</v>
          </cell>
          <cell r="C437" t="str">
            <v>Адаптер для круглого вала 102мм 517.21020</v>
          </cell>
          <cell r="D437" t="str">
            <v>шт</v>
          </cell>
          <cell r="E437">
            <v>1750</v>
          </cell>
        </row>
        <row r="438">
          <cell r="B438" t="str">
            <v>523.10012</v>
          </cell>
          <cell r="C438" t="str">
            <v>Квадратный штифт 10мм + скоба 523.10012</v>
          </cell>
          <cell r="D438" t="str">
            <v>шт</v>
          </cell>
          <cell r="E438">
            <v>500</v>
          </cell>
        </row>
        <row r="439">
          <cell r="B439" t="str">
            <v>523.10014</v>
          </cell>
          <cell r="C439" t="str">
            <v>Крепление 523.10014</v>
          </cell>
          <cell r="D439" t="str">
            <v>шт</v>
          </cell>
          <cell r="E439">
            <v>300</v>
          </cell>
        </row>
        <row r="440">
          <cell r="B440" t="str">
            <v>525.10012/AX</v>
          </cell>
          <cell r="C440" t="str">
            <v>Крепление 525.10012/AX</v>
          </cell>
          <cell r="D440" t="str">
            <v>шт</v>
          </cell>
          <cell r="E440">
            <v>450</v>
          </cell>
        </row>
        <row r="441">
          <cell r="B441" t="str">
            <v>525.10021</v>
          </cell>
          <cell r="C441" t="str">
            <v>Крепление 525.10021</v>
          </cell>
          <cell r="D441" t="str">
            <v>шт</v>
          </cell>
          <cell r="E441">
            <v>700</v>
          </cell>
        </row>
        <row r="442">
          <cell r="B442" t="str">
            <v>525.10029</v>
          </cell>
          <cell r="C442" t="str">
            <v>Крепление 525.10029</v>
          </cell>
          <cell r="D442" t="str">
            <v>шт</v>
          </cell>
          <cell r="E442">
            <v>500</v>
          </cell>
        </row>
        <row r="443">
          <cell r="B443" t="str">
            <v>525.10032</v>
          </cell>
          <cell r="C443" t="str">
            <v>Крепление 525.10032</v>
          </cell>
          <cell r="D443" t="str">
            <v>шт</v>
          </cell>
          <cell r="E443">
            <v>750</v>
          </cell>
        </row>
        <row r="444">
          <cell r="B444" t="str">
            <v>525.10040</v>
          </cell>
          <cell r="C444" t="str">
            <v>Крепление 525.10040</v>
          </cell>
          <cell r="D444" t="str">
            <v>шт</v>
          </cell>
          <cell r="E444">
            <v>250</v>
          </cell>
        </row>
        <row r="445">
          <cell r="B445" t="str">
            <v>525.10044</v>
          </cell>
          <cell r="C445" t="str">
            <v>Крепление 525.10044</v>
          </cell>
          <cell r="D445" t="str">
            <v>шт</v>
          </cell>
          <cell r="E445">
            <v>950</v>
          </cell>
        </row>
        <row r="446">
          <cell r="B446" t="str">
            <v>525.10050</v>
          </cell>
          <cell r="C446" t="str">
            <v>Крепление 525.10050</v>
          </cell>
          <cell r="D446" t="str">
            <v>шт</v>
          </cell>
          <cell r="E446">
            <v>550</v>
          </cell>
        </row>
        <row r="447">
          <cell r="B447" t="str">
            <v>525.10052</v>
          </cell>
          <cell r="C447" t="str">
            <v>Крепление 525.10052</v>
          </cell>
          <cell r="D447" t="str">
            <v>шт</v>
          </cell>
          <cell r="E447">
            <v>300</v>
          </cell>
        </row>
        <row r="448">
          <cell r="B448" t="str">
            <v>525.10061</v>
          </cell>
          <cell r="C448" t="str">
            <v>Крепление 525.10061</v>
          </cell>
          <cell r="D448" t="str">
            <v>шт</v>
          </cell>
          <cell r="E448">
            <v>500</v>
          </cell>
        </row>
        <row r="449">
          <cell r="B449" t="str">
            <v>525.10070</v>
          </cell>
          <cell r="C449" t="str">
            <v>Крепление 525.10070</v>
          </cell>
          <cell r="D449" t="str">
            <v>шт</v>
          </cell>
          <cell r="E449">
            <v>2100</v>
          </cell>
        </row>
        <row r="450">
          <cell r="B450" t="str">
            <v>525.10071</v>
          </cell>
          <cell r="C450" t="str">
            <v>Крепление 525.10071</v>
          </cell>
          <cell r="D450" t="str">
            <v>шт</v>
          </cell>
          <cell r="E450">
            <v>2650</v>
          </cell>
        </row>
        <row r="451">
          <cell r="B451" t="str">
            <v>525.10072</v>
          </cell>
          <cell r="C451" t="str">
            <v>Крепление 525.10072</v>
          </cell>
          <cell r="D451" t="str">
            <v>шт</v>
          </cell>
          <cell r="E451">
            <v>3450</v>
          </cell>
        </row>
        <row r="452">
          <cell r="B452" t="str">
            <v>525.10091</v>
          </cell>
          <cell r="C452" t="str">
            <v>Крепление 525.10091</v>
          </cell>
          <cell r="D452" t="str">
            <v>шт</v>
          </cell>
          <cell r="E452">
            <v>1350</v>
          </cell>
        </row>
        <row r="453">
          <cell r="B453" t="str">
            <v>533.10010</v>
          </cell>
          <cell r="C453" t="str">
            <v>Крепление компактное 533.10010</v>
          </cell>
          <cell r="D453" t="str">
            <v>шт</v>
          </cell>
          <cell r="E453">
            <v>450</v>
          </cell>
        </row>
        <row r="454">
          <cell r="B454" t="str">
            <v>535.10010</v>
          </cell>
          <cell r="C454" t="str">
            <v>Крепление 535.10010</v>
          </cell>
          <cell r="D454" t="str">
            <v>шт</v>
          </cell>
          <cell r="E454">
            <v>300</v>
          </cell>
        </row>
        <row r="455">
          <cell r="B455" t="str">
            <v>535.10012</v>
          </cell>
          <cell r="C455" t="str">
            <v>Крепление 535.10012</v>
          </cell>
          <cell r="D455" t="str">
            <v>шт</v>
          </cell>
          <cell r="E455">
            <v>550</v>
          </cell>
        </row>
        <row r="456">
          <cell r="B456" t="str">
            <v>535.10013/AX</v>
          </cell>
          <cell r="C456" t="str">
            <v>Крепление 535.10013/AX</v>
          </cell>
          <cell r="D456" t="str">
            <v>шт</v>
          </cell>
          <cell r="E456">
            <v>500</v>
          </cell>
        </row>
        <row r="457">
          <cell r="B457" t="str">
            <v>535.10024</v>
          </cell>
          <cell r="C457" t="str">
            <v>Крепление 535.10024</v>
          </cell>
          <cell r="D457" t="str">
            <v>шт</v>
          </cell>
          <cell r="E457">
            <v>500</v>
          </cell>
        </row>
        <row r="458">
          <cell r="B458" t="str">
            <v>537.10001</v>
          </cell>
          <cell r="C458" t="str">
            <v>Крепление настенное 537.10001</v>
          </cell>
          <cell r="D458" t="str">
            <v>шт</v>
          </cell>
          <cell r="E458">
            <v>1000</v>
          </cell>
        </row>
        <row r="459">
          <cell r="B459" t="str">
            <v>575.12040</v>
          </cell>
          <cell r="C459" t="str">
            <v>Капсула со штифтом для вала 40мм 575.12040</v>
          </cell>
          <cell r="D459" t="str">
            <v>шт</v>
          </cell>
          <cell r="E459">
            <v>450</v>
          </cell>
        </row>
        <row r="460">
          <cell r="B460" t="str">
            <v>575.12050</v>
          </cell>
          <cell r="C460" t="str">
            <v>Капсула со штифтом для вала 50мм 575.12050</v>
          </cell>
          <cell r="D460" t="str">
            <v>шт</v>
          </cell>
          <cell r="E460">
            <v>450</v>
          </cell>
        </row>
        <row r="461">
          <cell r="B461" t="str">
            <v>575.12150</v>
          </cell>
          <cell r="C461" t="str">
            <v>Капсула без штифта для вала 50мм 575.12150</v>
          </cell>
          <cell r="D461" t="str">
            <v>шт</v>
          </cell>
          <cell r="E461">
            <v>450</v>
          </cell>
        </row>
        <row r="462">
          <cell r="B462" t="str">
            <v>575.12250</v>
          </cell>
          <cell r="C462" t="str">
            <v>Капсула со штифтом для круглого вала 50мм 575.12250</v>
          </cell>
          <cell r="D462" t="str">
            <v>шт</v>
          </cell>
          <cell r="E462">
            <v>550</v>
          </cell>
        </row>
        <row r="463">
          <cell r="B463" t="str">
            <v>578.18047</v>
          </cell>
          <cell r="C463" t="str">
            <v>Вороток для скрытого шарнира 578.18047</v>
          </cell>
          <cell r="D463" t="str">
            <v>шт</v>
          </cell>
          <cell r="E463">
            <v>6150</v>
          </cell>
        </row>
        <row r="464">
          <cell r="B464" t="str">
            <v>578.18048</v>
          </cell>
          <cell r="C464" t="str">
            <v>Шарнир скрытый 578.18048</v>
          </cell>
          <cell r="D464" t="str">
            <v>шт</v>
          </cell>
          <cell r="E464">
            <v>750</v>
          </cell>
        </row>
        <row r="465">
          <cell r="B465" t="str">
            <v>NEMOSCT</v>
          </cell>
          <cell r="C465" t="str">
            <v>Климатический датчик NEMOSCT</v>
          </cell>
          <cell r="D465" t="str">
            <v>шт</v>
          </cell>
          <cell r="E465">
            <v>9650</v>
          </cell>
        </row>
        <row r="466">
          <cell r="B466" t="str">
            <v>NEMOSRT</v>
          </cell>
          <cell r="C466" t="str">
            <v>Климатический датчик NEMOSRT</v>
          </cell>
          <cell r="D466" t="str">
            <v>шт</v>
          </cell>
          <cell r="E466">
            <v>15400</v>
          </cell>
        </row>
        <row r="467">
          <cell r="B467" t="str">
            <v>NEMOWSCT</v>
          </cell>
          <cell r="C467" t="str">
            <v>Климатический датчик NEMOWSCT</v>
          </cell>
          <cell r="D467" t="str">
            <v>шт</v>
          </cell>
          <cell r="E467">
            <v>12200</v>
          </cell>
        </row>
        <row r="468">
          <cell r="B468" t="str">
            <v>NEMOWSRT</v>
          </cell>
          <cell r="C468" t="str">
            <v>Климатический датчик NEMOWSRT</v>
          </cell>
          <cell r="D468" t="str">
            <v>шт</v>
          </cell>
          <cell r="E468">
            <v>16850</v>
          </cell>
        </row>
        <row r="469">
          <cell r="B469" t="str">
            <v>TTU</v>
          </cell>
          <cell r="C469" t="str">
            <v>Устройство программирования крайних положений  TTU</v>
          </cell>
          <cell r="D469" t="str">
            <v>шт</v>
          </cell>
          <cell r="E469">
            <v>1750</v>
          </cell>
        </row>
        <row r="470">
          <cell r="B470" t="str">
            <v>VOLO</v>
          </cell>
          <cell r="C470" t="str">
            <v>Климатический датчик VOLO</v>
          </cell>
          <cell r="D470" t="str">
            <v>шт</v>
          </cell>
          <cell r="E470">
            <v>3300</v>
          </cell>
        </row>
        <row r="471">
          <cell r="B471" t="str">
            <v>Приводы внутривальные</v>
          </cell>
        </row>
        <row r="472">
          <cell r="B472" t="str">
            <v>E Star MA 3017</v>
          </cell>
          <cell r="C472" t="str">
            <v>Внутривальный привод E Star MA 3017 электр. конечн. выкл.,блок распознавания усилия, энкодер</v>
          </cell>
          <cell r="D472" t="str">
            <v>шт</v>
          </cell>
          <cell r="E472">
            <v>8400</v>
          </cell>
        </row>
        <row r="473">
          <cell r="B473" t="str">
            <v>E Star MA 4012</v>
          </cell>
          <cell r="C473" t="str">
            <v>Внутривальный привод E Star MA 4012 электр. конечн. выкл.,блок распознавания усилия, энкодер</v>
          </cell>
          <cell r="D473" t="str">
            <v>шт</v>
          </cell>
          <cell r="E473">
            <v>9650</v>
          </cell>
        </row>
        <row r="474">
          <cell r="B474" t="str">
            <v>E FIT SP 1011</v>
          </cell>
          <cell r="C474" t="str">
            <v>Внутривальный привод E FIT SP 1011, эл.конечн. выкл.</v>
          </cell>
          <cell r="D474" t="str">
            <v>шт</v>
          </cell>
          <cell r="E474">
            <v>12200</v>
          </cell>
        </row>
        <row r="475">
          <cell r="B475" t="str">
            <v>E FIT SP 611</v>
          </cell>
          <cell r="C475" t="str">
            <v>Внутривальный привод E FIT SP 611, эл.конечн. выкл.</v>
          </cell>
          <cell r="D475" t="str">
            <v>шт</v>
          </cell>
          <cell r="E475">
            <v>11350</v>
          </cell>
        </row>
        <row r="476">
          <cell r="B476" t="str">
            <v>E L 12012</v>
          </cell>
          <cell r="C476" t="str">
            <v>Внутривальный привод E L 12012 мех. конечн. выкл.</v>
          </cell>
          <cell r="D476" t="str">
            <v>шт</v>
          </cell>
          <cell r="E476">
            <v>16500</v>
          </cell>
        </row>
        <row r="477">
          <cell r="B477" t="str">
            <v>E L 6517</v>
          </cell>
          <cell r="C477" t="str">
            <v>Внутривальный привод E L 6512, мех. конечн. выкл.</v>
          </cell>
          <cell r="D477" t="str">
            <v>шт</v>
          </cell>
          <cell r="E477">
            <v>14750</v>
          </cell>
        </row>
        <row r="478">
          <cell r="B478" t="str">
            <v>E L 8012</v>
          </cell>
          <cell r="C478" t="str">
            <v>Внутривальный привод E L 8012, мех. конечн. выкл.</v>
          </cell>
          <cell r="D478" t="str">
            <v>шт</v>
          </cell>
          <cell r="E478">
            <v>15350</v>
          </cell>
        </row>
        <row r="479">
          <cell r="B479" t="str">
            <v>E LH 10012</v>
          </cell>
          <cell r="C479" t="str">
            <v>Внутривальный привод E LH  мех. конечн. выкл., с системой АРУ</v>
          </cell>
          <cell r="D479" t="str">
            <v>шт</v>
          </cell>
          <cell r="E479">
            <v>19100</v>
          </cell>
        </row>
        <row r="480">
          <cell r="B480" t="str">
            <v>E LH 12012</v>
          </cell>
          <cell r="C480" t="str">
            <v>Внутривальный привод E LH 12012  мех. конечн. выкл., с системой АРУ</v>
          </cell>
          <cell r="D480" t="str">
            <v>шт</v>
          </cell>
          <cell r="E480">
            <v>19150</v>
          </cell>
        </row>
        <row r="481">
          <cell r="B481" t="str">
            <v>E LH 8012</v>
          </cell>
          <cell r="C481" t="str">
            <v>Внутривальный привод E LH 8012, мех. конечн. выкл., с системой АРУ</v>
          </cell>
          <cell r="D481" t="str">
            <v>шт</v>
          </cell>
          <cell r="E481">
            <v>18650</v>
          </cell>
        </row>
        <row r="482">
          <cell r="B482" t="str">
            <v>E M 1517</v>
          </cell>
          <cell r="C482" t="str">
            <v>Внутривальный привод E M 1517 мех. конечн. выкл.</v>
          </cell>
          <cell r="D482" t="str">
            <v>шт</v>
          </cell>
          <cell r="E482">
            <v>4600</v>
          </cell>
        </row>
        <row r="483">
          <cell r="B483" t="str">
            <v>E M 3017</v>
          </cell>
          <cell r="C483" t="str">
            <v>Внутривальный привод E M 3017 мех. конечн. выкл.</v>
          </cell>
          <cell r="D483" t="str">
            <v>шт</v>
          </cell>
          <cell r="E483">
            <v>6050</v>
          </cell>
        </row>
        <row r="484">
          <cell r="B484" t="str">
            <v>E M 4012</v>
          </cell>
          <cell r="C484" t="str">
            <v>Внутривальный привод E M 4012 мех. конечн. выкл.</v>
          </cell>
          <cell r="D484" t="str">
            <v>шт</v>
          </cell>
          <cell r="E484">
            <v>8400</v>
          </cell>
        </row>
        <row r="485">
          <cell r="B485" t="str">
            <v>E M 5012</v>
          </cell>
          <cell r="C485" t="str">
            <v>Внутривальный привод E M5012 мех. конечн. выкл.</v>
          </cell>
          <cell r="D485" t="str">
            <v>шт</v>
          </cell>
          <cell r="E485">
            <v>8550</v>
          </cell>
        </row>
        <row r="486">
          <cell r="B486" t="str">
            <v>E M 517</v>
          </cell>
          <cell r="C486" t="str">
            <v>Внутривальный привод E M 517  мех. конечн. выкл.</v>
          </cell>
          <cell r="D486" t="str">
            <v>шт</v>
          </cell>
          <cell r="E486">
            <v>4250</v>
          </cell>
        </row>
        <row r="487">
          <cell r="B487" t="str">
            <v>E M 817</v>
          </cell>
          <cell r="C487" t="str">
            <v>Внутривальный привод E M 817 мех. конечн. выкл.</v>
          </cell>
          <cell r="D487" t="str">
            <v>шт</v>
          </cell>
          <cell r="E487">
            <v>4500</v>
          </cell>
        </row>
        <row r="488">
          <cell r="B488" t="str">
            <v>E MH 1517</v>
          </cell>
          <cell r="C488" t="str">
            <v>Внутривальный привод E MH 1517 мех. конечн. выкл., с системой АРУ</v>
          </cell>
          <cell r="D488" t="str">
            <v>шт</v>
          </cell>
          <cell r="E488">
            <v>8400</v>
          </cell>
        </row>
        <row r="489">
          <cell r="B489" t="str">
            <v>E MH 3017</v>
          </cell>
          <cell r="C489" t="str">
            <v>Внутривальный привод E MH 3017  мех. конечн. выкл., с системой АРУ</v>
          </cell>
          <cell r="D489" t="str">
            <v>шт</v>
          </cell>
          <cell r="E489">
            <v>8700</v>
          </cell>
        </row>
        <row r="490">
          <cell r="B490" t="str">
            <v>E MH 4012</v>
          </cell>
          <cell r="C490" t="str">
            <v>Внутривальный привод E MH 4012  мех. конечн. выкл., с системой АРУ</v>
          </cell>
          <cell r="D490" t="str">
            <v>шт</v>
          </cell>
          <cell r="E490">
            <v>9650</v>
          </cell>
        </row>
        <row r="491">
          <cell r="B491" t="str">
            <v>E MH 5012</v>
          </cell>
          <cell r="C491" t="str">
            <v>Внутривальный привод E MH 5012  мех. конечн. выкл., с системой АРУ</v>
          </cell>
          <cell r="D491" t="str">
            <v>шт</v>
          </cell>
          <cell r="E491">
            <v>9850</v>
          </cell>
        </row>
        <row r="492">
          <cell r="B492" t="str">
            <v>E Quick M 1517</v>
          </cell>
          <cell r="C492" t="str">
            <v>Внутривальный привод E QUICK M 1517, Нажимные конечн. выкл.</v>
          </cell>
          <cell r="D492" t="str">
            <v>шт</v>
          </cell>
          <cell r="E492">
            <v>9050</v>
          </cell>
        </row>
        <row r="493">
          <cell r="B493" t="str">
            <v>E Quick M 3017</v>
          </cell>
          <cell r="C493" t="str">
            <v>Внутривальный привод E QUICK M 3017, Нажимные конечн. выкл.</v>
          </cell>
          <cell r="D493" t="str">
            <v>шт</v>
          </cell>
          <cell r="E493">
            <v>10650</v>
          </cell>
        </row>
        <row r="494">
          <cell r="B494" t="str">
            <v>E Quick M 4012</v>
          </cell>
          <cell r="C494" t="str">
            <v>Внутривальный привод E QUICK M 4012, Нажимные конечн. выкл.</v>
          </cell>
          <cell r="D494" t="str">
            <v>шт</v>
          </cell>
          <cell r="E494">
            <v>12600</v>
          </cell>
        </row>
        <row r="495">
          <cell r="B495" t="str">
            <v>E Quick M 5012</v>
          </cell>
          <cell r="C495" t="str">
            <v>Внутривальный привод E QUICK M 5012, Нажимные конечн. выкл.</v>
          </cell>
          <cell r="D495" t="str">
            <v>шт</v>
          </cell>
          <cell r="E495">
            <v>13550</v>
          </cell>
        </row>
        <row r="496">
          <cell r="B496" t="str">
            <v>E XL 12012</v>
          </cell>
          <cell r="C496" t="str">
            <v>Внутривальный привод E XL 12012 мех. конечн. выкл.</v>
          </cell>
          <cell r="D496" t="str">
            <v>шт</v>
          </cell>
          <cell r="E496">
            <v>30800</v>
          </cell>
        </row>
        <row r="497">
          <cell r="B497" t="str">
            <v>E XL 23012</v>
          </cell>
          <cell r="C497" t="str">
            <v>Внутривальный привод E XL 23012 мех. конечн. выкл.</v>
          </cell>
          <cell r="D497" t="str">
            <v>шт</v>
          </cell>
          <cell r="E497">
            <v>39700</v>
          </cell>
        </row>
        <row r="498">
          <cell r="B498" t="str">
            <v>E XL 30012</v>
          </cell>
          <cell r="C498" t="str">
            <v>Внутривальный привод E XL 30012 мех. конечн. выкл.</v>
          </cell>
          <cell r="D498" t="str">
            <v>шт</v>
          </cell>
          <cell r="E498">
            <v>44150</v>
          </cell>
        </row>
        <row r="499">
          <cell r="B499" t="str">
            <v>E XLH 23012</v>
          </cell>
          <cell r="C499" t="str">
            <v>Внутривальный привод E XLH 23012 мех. конечн. выкл., с системой АРУ</v>
          </cell>
          <cell r="D499" t="str">
            <v>шт</v>
          </cell>
          <cell r="E499">
            <v>44300</v>
          </cell>
        </row>
        <row r="500">
          <cell r="B500" t="str">
            <v>E XLH 30012</v>
          </cell>
          <cell r="C500" t="str">
            <v>Внутривальный привод E XLH 30012 мех. конечн. выкл., с системой АРУ</v>
          </cell>
          <cell r="D500" t="str">
            <v>шт</v>
          </cell>
          <cell r="E500">
            <v>48750</v>
          </cell>
        </row>
        <row r="501">
          <cell r="B501" t="str">
            <v>Устройства управления солнцезащитой</v>
          </cell>
        </row>
        <row r="502">
          <cell r="B502" t="str">
            <v>Радиоуправление PLANO</v>
          </cell>
        </row>
        <row r="503">
          <cell r="B503" t="str">
            <v>P6</v>
          </cell>
          <cell r="C503" t="str">
            <v>Пульт управления P6</v>
          </cell>
          <cell r="D503" t="str">
            <v>шт</v>
          </cell>
          <cell r="E503">
            <v>3550</v>
          </cell>
        </row>
        <row r="504">
          <cell r="B504" t="str">
            <v>W6</v>
          </cell>
          <cell r="C504" t="str">
            <v>Пульт управления W6</v>
          </cell>
          <cell r="D504" t="str">
            <v>шт</v>
          </cell>
          <cell r="E504">
            <v>4900</v>
          </cell>
        </row>
        <row r="505">
          <cell r="B505" t="str">
            <v>Радиоуправление NICEWAY</v>
          </cell>
        </row>
        <row r="506">
          <cell r="B506" t="str">
            <v>MW3</v>
          </cell>
          <cell r="C506" t="str">
            <v>Пульт MiniWay MW3</v>
          </cell>
          <cell r="D506" t="str">
            <v>шт</v>
          </cell>
          <cell r="E506">
            <v>4250</v>
          </cell>
        </row>
        <row r="507">
          <cell r="B507" t="str">
            <v>WM001C</v>
          </cell>
          <cell r="C507" t="str">
            <v>Модуль радиоуправления NiceWay WM001C</v>
          </cell>
          <cell r="D507" t="str">
            <v>шт</v>
          </cell>
          <cell r="E507">
            <v>2000</v>
          </cell>
        </row>
        <row r="508">
          <cell r="B508" t="str">
            <v>WM001G</v>
          </cell>
          <cell r="C508" t="str">
            <v>Модуль радиоуправления NiceWay WM001G</v>
          </cell>
          <cell r="D508" t="str">
            <v>шт</v>
          </cell>
          <cell r="E508">
            <v>3050</v>
          </cell>
        </row>
        <row r="509">
          <cell r="B509" t="str">
            <v>WM006G</v>
          </cell>
          <cell r="C509" t="str">
            <v>Модуль радиоуправления NiceWay WM006G</v>
          </cell>
          <cell r="D509" t="str">
            <v>шт</v>
          </cell>
          <cell r="E509">
            <v>5200</v>
          </cell>
        </row>
        <row r="510">
          <cell r="B510" t="str">
            <v>WM009C</v>
          </cell>
          <cell r="C510" t="str">
            <v>Модуль радиоуправления NiceWay WM009C</v>
          </cell>
          <cell r="D510" t="str">
            <v>шт</v>
          </cell>
          <cell r="E510">
            <v>3600</v>
          </cell>
        </row>
        <row r="511">
          <cell r="B511" t="str">
            <v>WM080G</v>
          </cell>
          <cell r="C511" t="str">
            <v>Модуль радиоуправления NiceWay WM080G</v>
          </cell>
          <cell r="D511" t="str">
            <v>шт</v>
          </cell>
          <cell r="E511">
            <v>7050</v>
          </cell>
        </row>
        <row r="512">
          <cell r="B512" t="str">
            <v>WWW</v>
          </cell>
          <cell r="C512" t="str">
            <v>Крепление настенное для корпуса WAX WWW</v>
          </cell>
          <cell r="D512" t="str">
            <v>шт</v>
          </cell>
          <cell r="E512">
            <v>400</v>
          </cell>
        </row>
        <row r="513">
          <cell r="B513" t="str">
            <v>WAX</v>
          </cell>
          <cell r="C513" t="str">
            <v>Корпус Ondo, универсальный WAX</v>
          </cell>
          <cell r="D513" t="str">
            <v>шт</v>
          </cell>
          <cell r="E513">
            <v>500</v>
          </cell>
        </row>
        <row r="514">
          <cell r="B514" t="str">
            <v>WCG</v>
          </cell>
          <cell r="C514" t="str">
            <v>Корпус Go, графит WCG</v>
          </cell>
          <cell r="D514" t="str">
            <v>шт</v>
          </cell>
          <cell r="E514">
            <v>450</v>
          </cell>
        </row>
        <row r="515">
          <cell r="B515" t="str">
            <v>WCO</v>
          </cell>
          <cell r="C515" t="str">
            <v>Корпус Go, оранжевый WCO</v>
          </cell>
          <cell r="D515" t="str">
            <v>шт</v>
          </cell>
          <cell r="E515">
            <v>400</v>
          </cell>
        </row>
        <row r="516">
          <cell r="B516" t="str">
            <v>WEO</v>
          </cell>
          <cell r="C516" t="str">
            <v>Корпус Stone, оранжевый WEO</v>
          </cell>
          <cell r="D516" t="str">
            <v>шт</v>
          </cell>
          <cell r="E516">
            <v>1400</v>
          </cell>
        </row>
        <row r="517">
          <cell r="B517" t="str">
            <v>WSG</v>
          </cell>
          <cell r="C517" t="str">
            <v>Корпус Opla, квадратный графит WSG</v>
          </cell>
          <cell r="D517" t="str">
            <v>шт</v>
          </cell>
          <cell r="E517">
            <v>650</v>
          </cell>
        </row>
        <row r="518">
          <cell r="B518" t="str">
            <v>WSW</v>
          </cell>
          <cell r="C518" t="str">
            <v>Корпус Opla, квадратный белый WSW</v>
          </cell>
          <cell r="D518" t="str">
            <v>шт</v>
          </cell>
          <cell r="E518">
            <v>650</v>
          </cell>
        </row>
        <row r="519">
          <cell r="B519" t="str">
            <v>Радиоуправление TAG</v>
          </cell>
        </row>
        <row r="520">
          <cell r="B520" t="str">
            <v>TT2L</v>
          </cell>
          <cell r="C520" t="str">
            <v>Блок управления со встроенным радиоприемником TT2L</v>
          </cell>
          <cell r="D520" t="str">
            <v>шт</v>
          </cell>
          <cell r="E520">
            <v>7100</v>
          </cell>
        </row>
        <row r="521">
          <cell r="B521" t="str">
            <v>TT2N</v>
          </cell>
          <cell r="C521" t="str">
            <v>Блок управления со встроенным радиоприемником TT2N</v>
          </cell>
          <cell r="D521" t="str">
            <v>шт</v>
          </cell>
          <cell r="E521">
            <v>4400</v>
          </cell>
        </row>
        <row r="522">
          <cell r="B522" t="str">
            <v>TT2NKIT/RU02</v>
          </cell>
          <cell r="C522" t="str">
            <v xml:space="preserve">Комплект TT2NKIT/RU02. Состав комплекта: TT2N - 10 шт. </v>
          </cell>
          <cell r="D522" t="str">
            <v>компл</v>
          </cell>
          <cell r="E522">
            <v>39700</v>
          </cell>
        </row>
        <row r="523">
          <cell r="B523" t="str">
            <v>565.16210</v>
          </cell>
          <cell r="C523" t="str">
            <v>Выключатель-прогроматор клавишный нар. пров. с/ф</v>
          </cell>
          <cell r="D523" t="str">
            <v>шт.</v>
          </cell>
          <cell r="E523">
            <v>1850</v>
          </cell>
        </row>
        <row r="524">
          <cell r="B524" t="str">
            <v>565.16230</v>
          </cell>
          <cell r="C524" t="str">
            <v>Выключатель клавишный нар. пров. с/ф</v>
          </cell>
          <cell r="D524" t="str">
            <v>шт.</v>
          </cell>
          <cell r="E524">
            <v>1650</v>
          </cell>
        </row>
        <row r="525">
          <cell r="B525" t="str">
            <v>565.16240</v>
          </cell>
          <cell r="C525" t="str">
            <v>Корпус наружной проводки для 565.16210, 565.16230</v>
          </cell>
          <cell r="D525" t="str">
            <v>шт.</v>
          </cell>
          <cell r="E525">
            <v>700</v>
          </cell>
        </row>
        <row r="526">
          <cell r="B526" t="str">
            <v>AG4B</v>
          </cell>
          <cell r="C526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526" t="str">
            <v>шт.</v>
          </cell>
          <cell r="E526">
            <v>21450</v>
          </cell>
        </row>
        <row r="527">
          <cell r="B527" t="str">
            <v>AG4BB</v>
          </cell>
          <cell r="C527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527" t="str">
            <v>шт.</v>
          </cell>
          <cell r="E527">
            <v>12200</v>
          </cell>
        </row>
        <row r="528">
          <cell r="B528" t="str">
            <v>AG4BR</v>
          </cell>
          <cell r="C528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528" t="str">
            <v>шт.</v>
          </cell>
          <cell r="E528">
            <v>21450</v>
          </cell>
        </row>
        <row r="529">
          <cell r="B529" t="str">
            <v>AG4BW</v>
          </cell>
          <cell r="C529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529" t="str">
            <v>шт.</v>
          </cell>
          <cell r="E529">
            <v>12200</v>
          </cell>
        </row>
        <row r="530">
          <cell r="B530" t="str">
            <v>AG4R</v>
          </cell>
          <cell r="C530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530" t="str">
            <v>шт.</v>
          </cell>
          <cell r="E530">
            <v>21450</v>
          </cell>
        </row>
        <row r="531">
          <cell r="B531" t="str">
            <v>AG4W</v>
          </cell>
          <cell r="C531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531" t="str">
            <v>шт.</v>
          </cell>
          <cell r="E531">
            <v>21450</v>
          </cell>
        </row>
        <row r="532">
          <cell r="B532" t="str">
            <v>AIR 1RW</v>
          </cell>
          <cell r="C532" t="str">
            <v xml:space="preserve">Настенный бесконтактный передатчик для управления 1 группой с отдельными командами "Вверх-стоп-Вниз" </v>
          </cell>
          <cell r="E532">
            <v>16250</v>
          </cell>
        </row>
        <row r="533">
          <cell r="B533" t="str">
            <v>DMAM</v>
          </cell>
          <cell r="C533" t="str">
            <v>Модуль на DIN рейку для управления двумя группами приводов 230В., вход Dry Contact</v>
          </cell>
          <cell r="D533" t="str">
            <v>шт.</v>
          </cell>
          <cell r="E533">
            <v>9700</v>
          </cell>
        </row>
        <row r="534">
          <cell r="B534" t="str">
            <v>DMBD</v>
          </cell>
          <cell r="C534" t="str">
            <v>Модуль на DIN рейку для радиоконтроля устройст подключенных к системе</v>
          </cell>
          <cell r="D534" t="str">
            <v>шт.</v>
          </cell>
          <cell r="E534">
            <v>7400</v>
          </cell>
        </row>
        <row r="535">
          <cell r="B535" t="str">
            <v>DMBM</v>
          </cell>
          <cell r="C535" t="str">
            <v>Модуль на DIN рейку для управления системой BuST4, входом LAN, RS232</v>
          </cell>
          <cell r="D535" t="str">
            <v>шт.</v>
          </cell>
          <cell r="E535">
            <v>21600</v>
          </cell>
        </row>
        <row r="536">
          <cell r="B536" t="str">
            <v>DMBPD</v>
          </cell>
          <cell r="C536" t="str">
            <v>Модуль на DIN рейку для распределения сигнала и силы шины</v>
          </cell>
          <cell r="D536" t="str">
            <v>шт.</v>
          </cell>
          <cell r="E536">
            <v>5150</v>
          </cell>
        </row>
        <row r="537">
          <cell r="B537" t="str">
            <v>DMDCM</v>
          </cell>
          <cell r="C537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537" t="str">
            <v>шт.</v>
          </cell>
          <cell r="E537">
            <v>9100</v>
          </cell>
        </row>
        <row r="538">
          <cell r="B538" t="str">
            <v>DMKNX</v>
          </cell>
          <cell r="C538" t="str">
            <v>Модуль на Din рейку для управления системами KNX.</v>
          </cell>
          <cell r="D538" t="str">
            <v>шт.</v>
          </cell>
          <cell r="E538">
            <v>17000</v>
          </cell>
        </row>
        <row r="539">
          <cell r="B539" t="str">
            <v>DMLPS2415</v>
          </cell>
          <cell r="C539" t="str">
            <v>Блок питания на Din рейку 230/24В - 0,88А</v>
          </cell>
          <cell r="D539" t="str">
            <v>шт.</v>
          </cell>
          <cell r="E539">
            <v>5700</v>
          </cell>
        </row>
        <row r="540">
          <cell r="B540" t="str">
            <v>DMLPS2430</v>
          </cell>
          <cell r="C540" t="str">
            <v xml:space="preserve">Блок питания на Din рейку 230/24В -  1,5А </v>
          </cell>
          <cell r="D540" t="str">
            <v>шт.</v>
          </cell>
          <cell r="E540">
            <v>6300</v>
          </cell>
        </row>
        <row r="541">
          <cell r="B541" t="str">
            <v>ERAPVIEW</v>
          </cell>
          <cell r="C541" t="str">
            <v>Многофункциональный радиопульт на 99 каналов</v>
          </cell>
          <cell r="D541" t="str">
            <v>шт.</v>
          </cell>
          <cell r="E541">
            <v>12500</v>
          </cell>
        </row>
        <row r="542">
          <cell r="B542" t="str">
            <v>ERATIME</v>
          </cell>
          <cell r="C54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542" t="str">
            <v>шт.</v>
          </cell>
          <cell r="E542">
            <v>8000</v>
          </cell>
        </row>
        <row r="543">
          <cell r="B543" t="str">
            <v>INB</v>
          </cell>
          <cell r="C543" t="str">
            <v>Коммуникционный интерфейс связи между BTICINO BUS-NICE BUS</v>
          </cell>
          <cell r="D543" t="str">
            <v>шт.</v>
          </cell>
          <cell r="E543">
            <v>13550</v>
          </cell>
        </row>
        <row r="544">
          <cell r="B544" t="str">
            <v>MW1</v>
          </cell>
          <cell r="C544" t="str">
            <v>Пульт MiniWay MW1</v>
          </cell>
          <cell r="D544" t="str">
            <v>шт.</v>
          </cell>
          <cell r="E544">
            <v>2300</v>
          </cell>
        </row>
        <row r="545">
          <cell r="B545" t="str">
            <v>MW2</v>
          </cell>
          <cell r="C545" t="str">
            <v>Пульт MiniWay MW2</v>
          </cell>
          <cell r="D545" t="str">
            <v>шт.</v>
          </cell>
          <cell r="E545">
            <v>3450</v>
          </cell>
        </row>
        <row r="546">
          <cell r="B546" t="str">
            <v>NEMOSCT</v>
          </cell>
          <cell r="C546" t="str">
            <v>Радиодатчик  датчик солнце, питание от встроенных фотоэлементов, установка на фасад (IP44)</v>
          </cell>
          <cell r="D546" t="str">
            <v>шт.</v>
          </cell>
          <cell r="E546">
            <v>9650</v>
          </cell>
        </row>
        <row r="547">
          <cell r="B547" t="str">
            <v>NEMOSRT</v>
          </cell>
          <cell r="C547" t="str">
            <v>Радиодатчик  датчик солнце/дождь, 230V, установка на фасад (IP44)</v>
          </cell>
          <cell r="D547" t="str">
            <v>шт.</v>
          </cell>
          <cell r="E547">
            <v>15400</v>
          </cell>
        </row>
        <row r="548">
          <cell r="B548" t="str">
            <v>NEMOVIBE</v>
          </cell>
          <cell r="C548" t="str">
            <v>Радиодатчик ветер, технология качения,  установка на планку маркизы, цвет белый (IP44)</v>
          </cell>
          <cell r="D548" t="str">
            <v>шт.</v>
          </cell>
          <cell r="E548">
            <v>6550</v>
          </cell>
        </row>
        <row r="549">
          <cell r="B549" t="str">
            <v>NEMOWSCT</v>
          </cell>
          <cell r="C549" t="str">
            <v>Радиодатчик  датчик ветер/солнце, питание от встроенных фотоэлементов, установка на фасад (IP44)</v>
          </cell>
          <cell r="D549" t="str">
            <v>шт.</v>
          </cell>
          <cell r="E549">
            <v>12200</v>
          </cell>
        </row>
        <row r="550">
          <cell r="B550" t="str">
            <v>NEMOWSRT</v>
          </cell>
          <cell r="C550" t="str">
            <v>Радиодатчик датчик ветер/солнце/дождь,  230V, установка на фасад (IP44)</v>
          </cell>
          <cell r="D550" t="str">
            <v>шт.</v>
          </cell>
          <cell r="E550">
            <v>16850</v>
          </cell>
        </row>
        <row r="551">
          <cell r="B551" t="str">
            <v>OVIEWTT</v>
          </cell>
          <cell r="C551" t="str">
            <v>Прогромматор для управления и диагностике устройств с функцией TTBUS</v>
          </cell>
          <cell r="D551" t="str">
            <v>шт.</v>
          </cell>
          <cell r="E551">
            <v>19100</v>
          </cell>
        </row>
        <row r="552">
          <cell r="B552" t="str">
            <v>P1</v>
          </cell>
          <cell r="C552" t="str">
            <v>Портативный передатчик для управления 1 группой с отдельными командами "Открыть-стоп-закрыть"</v>
          </cell>
          <cell r="D552" t="str">
            <v>шт.</v>
          </cell>
          <cell r="E552">
            <v>2650</v>
          </cell>
        </row>
        <row r="553">
          <cell r="B553" t="str">
            <v>P1S</v>
          </cell>
          <cell r="C553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553" t="str">
            <v>шт.</v>
          </cell>
          <cell r="E553">
            <v>3150</v>
          </cell>
        </row>
        <row r="554">
          <cell r="B554" t="str">
            <v>P1V</v>
          </cell>
          <cell r="C554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554" t="str">
            <v>шт.</v>
          </cell>
          <cell r="E554">
            <v>5150</v>
          </cell>
        </row>
        <row r="555">
          <cell r="B555" t="str">
            <v>P6S</v>
          </cell>
          <cell r="C555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555" t="str">
            <v>шт.</v>
          </cell>
          <cell r="E555">
            <v>4100</v>
          </cell>
        </row>
        <row r="556">
          <cell r="B556" t="str">
            <v>P6SV</v>
          </cell>
          <cell r="C55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556" t="str">
            <v>шт.</v>
          </cell>
          <cell r="E556">
            <v>6300</v>
          </cell>
        </row>
        <row r="557">
          <cell r="B557" t="str">
            <v>TT1L</v>
          </cell>
          <cell r="C557" t="str">
            <v>Блок управления для систем освещения и полива (мощностью до 500Вт) со встроенным радиоприемником (IP55)</v>
          </cell>
          <cell r="D557" t="str">
            <v>шт.</v>
          </cell>
          <cell r="E557">
            <v>6450</v>
          </cell>
        </row>
        <row r="558">
          <cell r="B558" t="str">
            <v>TT1N</v>
          </cell>
          <cell r="C558" t="str">
            <v>Блок управления для занавесей, экранов, маркиз и жалюзи (мощностью до 500Вт) со встроенным радиоприемником (IP55)</v>
          </cell>
          <cell r="D558" t="str">
            <v>шт.</v>
          </cell>
          <cell r="E558">
            <v>6600</v>
          </cell>
        </row>
        <row r="559">
          <cell r="B559" t="str">
            <v>TT1V</v>
          </cell>
          <cell r="C559" t="str">
            <v>Блок управления для занавесей, экранов, маркиз и жалюзи (мощностью до 500Вт) со встроенным радиоприемником (IP55)</v>
          </cell>
          <cell r="D559" t="str">
            <v>шт.</v>
          </cell>
          <cell r="E559">
            <v>5150</v>
          </cell>
        </row>
        <row r="560">
          <cell r="B560" t="str">
            <v>TT2D</v>
          </cell>
          <cell r="C560" t="str">
            <v>Миниатюрный блок управления осветительными системами со встроенным передатчиков (IP20)</v>
          </cell>
          <cell r="D560" t="str">
            <v>шт.</v>
          </cell>
          <cell r="E560">
            <v>7900</v>
          </cell>
        </row>
        <row r="561">
          <cell r="B561" t="str">
            <v>TT3</v>
          </cell>
          <cell r="C561" t="str">
            <v>Блок управления одним приводом до 1000Вт., без рессивера, управление климатическими датчиками, (IP44)</v>
          </cell>
          <cell r="D561" t="str">
            <v>шт.</v>
          </cell>
          <cell r="E561">
            <v>4050</v>
          </cell>
        </row>
        <row r="562">
          <cell r="B562" t="str">
            <v>TT4</v>
          </cell>
          <cell r="C562" t="str">
            <v>Блок управления одним приводом до 1000Вт., со встроенным рессивером, управление климатическими датчиками, (IP44)</v>
          </cell>
          <cell r="D562" t="str">
            <v>шт.</v>
          </cell>
          <cell r="E562">
            <v>6850</v>
          </cell>
        </row>
        <row r="563">
          <cell r="B563" t="str">
            <v>TT5</v>
          </cell>
          <cell r="C563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563" t="str">
            <v>шт.</v>
          </cell>
          <cell r="E563">
            <v>8350</v>
          </cell>
        </row>
        <row r="564">
          <cell r="B564" t="str">
            <v>TT6</v>
          </cell>
          <cell r="C564" t="str">
            <v>Блок управления с интерфейсом связи TTBUS-RS232, со встроенным рессивером, , (IP40)</v>
          </cell>
          <cell r="D564" t="str">
            <v>шт.</v>
          </cell>
          <cell r="E564">
            <v>7900</v>
          </cell>
        </row>
        <row r="565">
          <cell r="B565" t="str">
            <v>TTDMS</v>
          </cell>
          <cell r="C565" t="str">
            <v>Блок управления(мощностью до 250Вт), со встроенным радиоприемгиком и поддержкой функции диммер,(IP20)</v>
          </cell>
          <cell r="D565" t="str">
            <v>шт.</v>
          </cell>
          <cell r="E565">
            <v>9450</v>
          </cell>
        </row>
        <row r="566">
          <cell r="B566" t="str">
            <v>TTE</v>
          </cell>
          <cell r="C566" t="str">
            <v>Релейное управление 2-мя приводами с индивидуальным и групповым управлением</v>
          </cell>
          <cell r="D566" t="str">
            <v>шт.</v>
          </cell>
          <cell r="E566">
            <v>2900</v>
          </cell>
        </row>
        <row r="567">
          <cell r="B567" t="str">
            <v>TTP</v>
          </cell>
          <cell r="C567" t="str">
            <v>Прогромматор для управления и диагностике устройств с функцией TTBUS, для маркиз</v>
          </cell>
          <cell r="E567">
            <v>13650</v>
          </cell>
        </row>
        <row r="568">
          <cell r="B568" t="str">
            <v>TTPRO</v>
          </cell>
          <cell r="C568" t="str">
            <v>Прогромматор для управления и диагностике устройств с функцией TTBUS, для р.штор</v>
          </cell>
          <cell r="E568">
            <v>14750</v>
          </cell>
        </row>
        <row r="569">
          <cell r="B569" t="str">
            <v>TTU</v>
          </cell>
          <cell r="C569" t="str">
            <v>Устройство программирования крайних положений  TTU</v>
          </cell>
          <cell r="D569" t="str">
            <v>шт.</v>
          </cell>
          <cell r="E569">
            <v>1750</v>
          </cell>
        </row>
        <row r="570">
          <cell r="B570" t="str">
            <v>TTX4</v>
          </cell>
          <cell r="C570" t="str">
            <v>Миниатюрный 4-х канальный передатчик для передачи сигнала с кнопочного выключателя в приемник БУ (IP20)</v>
          </cell>
          <cell r="D570" t="str">
            <v>шт.</v>
          </cell>
          <cell r="E570">
            <v>7250</v>
          </cell>
        </row>
        <row r="571">
          <cell r="B571" t="str">
            <v>VOLO</v>
          </cell>
          <cell r="C571" t="str">
            <v>Климатический датчик ветер, интерфейс TTBUS, настройка через программатер TTP, установка на фасад (IP44)</v>
          </cell>
          <cell r="D571" t="str">
            <v>шт.</v>
          </cell>
          <cell r="E571">
            <v>3300</v>
          </cell>
        </row>
        <row r="572">
          <cell r="B572" t="str">
            <v>VOLO S-RADIO</v>
          </cell>
          <cell r="C572" t="str">
            <v>Радиодатчик ветер/солнце, 230V, установка на фасад (IP44)</v>
          </cell>
          <cell r="D572" t="str">
            <v>шт.</v>
          </cell>
          <cell r="E572">
            <v>9800</v>
          </cell>
        </row>
        <row r="573">
          <cell r="B573" t="str">
            <v>VOLOS</v>
          </cell>
          <cell r="C573" t="str">
            <v>Климатический датчик ветер/солнце, интерфейс TTBUS, настройка через программатер TTP, установка на фасад (IP44)</v>
          </cell>
          <cell r="D573" t="str">
            <v>шт.</v>
          </cell>
          <cell r="E573">
            <v>7300</v>
          </cell>
        </row>
        <row r="574">
          <cell r="B574" t="str">
            <v>W1</v>
          </cell>
          <cell r="C574" t="str">
            <v xml:space="preserve">Настенный передатчик для управления 1 группой с отдельными командами "Вверх-стоп-Вниз" </v>
          </cell>
          <cell r="D574" t="str">
            <v>шт.</v>
          </cell>
          <cell r="E574">
            <v>3850</v>
          </cell>
        </row>
        <row r="575">
          <cell r="B575" t="str">
            <v>W1S</v>
          </cell>
          <cell r="C575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575" t="str">
            <v>шт.</v>
          </cell>
          <cell r="E575">
            <v>4400</v>
          </cell>
        </row>
        <row r="576">
          <cell r="B576" t="str">
            <v>W6S</v>
          </cell>
          <cell r="C576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576" t="str">
            <v>шт.</v>
          </cell>
          <cell r="E576">
            <v>5450</v>
          </cell>
        </row>
        <row r="577">
          <cell r="B577" t="str">
            <v>WCF</v>
          </cell>
          <cell r="C577" t="str">
            <v>Корпус Go, брелок зеленый</v>
          </cell>
          <cell r="D577" t="str">
            <v>шт.</v>
          </cell>
          <cell r="E577">
            <v>450</v>
          </cell>
        </row>
        <row r="578">
          <cell r="B578" t="str">
            <v>WCI</v>
          </cell>
          <cell r="C578" t="str">
            <v>Корпус Go, брелок голубой</v>
          </cell>
          <cell r="D578" t="str">
            <v>шт.</v>
          </cell>
          <cell r="E578">
            <v>400</v>
          </cell>
        </row>
        <row r="579">
          <cell r="B579" t="str">
            <v>WET</v>
          </cell>
          <cell r="C579" t="str">
            <v>Корпус Stone, прозрачный</v>
          </cell>
          <cell r="D579" t="str">
            <v>шт.</v>
          </cell>
          <cell r="E579">
            <v>1400</v>
          </cell>
        </row>
        <row r="580">
          <cell r="B580" t="str">
            <v>WEW</v>
          </cell>
          <cell r="C580" t="str">
            <v>Корпус Stone, белый</v>
          </cell>
          <cell r="D580" t="str">
            <v>шт.</v>
          </cell>
          <cell r="E580">
            <v>1400</v>
          </cell>
        </row>
        <row r="581">
          <cell r="B581" t="str">
            <v>WM002G</v>
          </cell>
          <cell r="C581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581" t="str">
            <v>шт.</v>
          </cell>
          <cell r="E581">
            <v>3950</v>
          </cell>
        </row>
        <row r="582">
          <cell r="B582" t="str">
            <v>WM003C1G</v>
          </cell>
          <cell r="C582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582" t="str">
            <v>шт.</v>
          </cell>
          <cell r="E582">
            <v>3200</v>
          </cell>
        </row>
        <row r="583">
          <cell r="B583" t="str">
            <v>WM003G</v>
          </cell>
          <cell r="C583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583" t="str">
            <v>шт.</v>
          </cell>
          <cell r="E583">
            <v>4350</v>
          </cell>
        </row>
        <row r="584">
          <cell r="B584" t="str">
            <v>WM004G</v>
          </cell>
          <cell r="C584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584" t="str">
            <v>шт.</v>
          </cell>
          <cell r="E584">
            <v>5200</v>
          </cell>
        </row>
        <row r="585">
          <cell r="B585" t="str">
            <v>WM240C</v>
          </cell>
          <cell r="C585" t="str">
            <v>Модуль для управления 240 устройствами автоматизации в одиночном или групповом режиме</v>
          </cell>
          <cell r="D585" t="str">
            <v>шт.</v>
          </cell>
          <cell r="E585">
            <v>7100</v>
          </cell>
        </row>
        <row r="586">
          <cell r="B586" t="str">
            <v>WMS01S</v>
          </cell>
          <cell r="C586" t="str">
            <v>Pадиодатчик солнце,  установка на стекло внутри помещения, батарейка 3 В тип CR 2032 (IP40)</v>
          </cell>
          <cell r="D586" t="str">
            <v>шт.</v>
          </cell>
          <cell r="E586">
            <v>9700</v>
          </cell>
        </row>
        <row r="587">
          <cell r="B587" t="str">
            <v>WMS01ST</v>
          </cell>
          <cell r="C587" t="str">
            <v>Pадиодатчик солнце-температура,  установка на стекло внутри помещения, батарейка 3 В тип CR 2033 (IP40)</v>
          </cell>
          <cell r="D587" t="str">
            <v>шт.</v>
          </cell>
          <cell r="E587">
            <v>11800</v>
          </cell>
        </row>
        <row r="588">
          <cell r="B588" t="str">
            <v>WRA</v>
          </cell>
          <cell r="C588" t="str">
            <v>Корпус Opla, прямоугольный настенный алюминий</v>
          </cell>
          <cell r="D588" t="str">
            <v>шт.</v>
          </cell>
          <cell r="E588">
            <v>650</v>
          </cell>
        </row>
        <row r="589">
          <cell r="B589" t="str">
            <v>WRB</v>
          </cell>
          <cell r="C589" t="str">
            <v>Корпус Opla, прямоугольный настенный черный</v>
          </cell>
          <cell r="D589" t="str">
            <v>шт.</v>
          </cell>
          <cell r="E589">
            <v>650</v>
          </cell>
        </row>
        <row r="590">
          <cell r="B590" t="str">
            <v>WRG</v>
          </cell>
          <cell r="C590" t="str">
            <v>Корпус Opla, прямоугольный настенный графит</v>
          </cell>
          <cell r="D590" t="str">
            <v>шт.</v>
          </cell>
          <cell r="E590">
            <v>650</v>
          </cell>
        </row>
        <row r="591">
          <cell r="B591" t="str">
            <v>WRS</v>
          </cell>
          <cell r="C591" t="str">
            <v>Корпус Opla, прямоугольный настенный морской волны</v>
          </cell>
          <cell r="D591" t="str">
            <v>шт.</v>
          </cell>
          <cell r="E591">
            <v>750</v>
          </cell>
        </row>
        <row r="592">
          <cell r="B592" t="str">
            <v>WRT</v>
          </cell>
          <cell r="C592" t="str">
            <v>Корпус Opla, прямоугольный настенный прозрачный нейтральный</v>
          </cell>
          <cell r="D592" t="str">
            <v>шт.</v>
          </cell>
          <cell r="E592">
            <v>750</v>
          </cell>
        </row>
        <row r="593">
          <cell r="B593" t="str">
            <v>WRW</v>
          </cell>
          <cell r="C593" t="str">
            <v>Корпус Opla, прямоугольный настенный белый</v>
          </cell>
          <cell r="D593" t="str">
            <v>шт.</v>
          </cell>
          <cell r="E593">
            <v>650</v>
          </cell>
        </row>
        <row r="594">
          <cell r="B594" t="str">
            <v>WSA</v>
          </cell>
          <cell r="C594" t="str">
            <v>Корпус Opla, квадратный настенный алюминий</v>
          </cell>
          <cell r="D594" t="str">
            <v>шт.</v>
          </cell>
          <cell r="E594">
            <v>650</v>
          </cell>
        </row>
        <row r="595">
          <cell r="B595" t="str">
            <v>WSB</v>
          </cell>
          <cell r="C595" t="str">
            <v>Корпус Opla, квадратный настенный черный</v>
          </cell>
          <cell r="D595" t="str">
            <v>шт.</v>
          </cell>
          <cell r="E595">
            <v>650</v>
          </cell>
        </row>
        <row r="596">
          <cell r="B596" t="str">
            <v>WSS</v>
          </cell>
          <cell r="C596" t="str">
            <v>Корпус Opla, квадратный настенный морской волны</v>
          </cell>
          <cell r="D596" t="str">
            <v>шт.</v>
          </cell>
          <cell r="E596">
            <v>650</v>
          </cell>
        </row>
        <row r="597">
          <cell r="B597" t="str">
            <v>WST</v>
          </cell>
          <cell r="C597" t="str">
            <v>Корпус Opla, квадратный настенный прозрачный нейтральный</v>
          </cell>
          <cell r="D597" t="str">
            <v>шт.</v>
          </cell>
          <cell r="E597">
            <v>650</v>
          </cell>
        </row>
        <row r="598">
          <cell r="B598" t="str">
            <v>WWW</v>
          </cell>
          <cell r="C598" t="str">
            <v>Магнитное крепление для корпуса WWW</v>
          </cell>
          <cell r="D598" t="str">
            <v>шт.</v>
          </cell>
          <cell r="E598">
            <v>400</v>
          </cell>
        </row>
        <row r="599">
          <cell r="B599" t="str">
            <v>OTHER</v>
          </cell>
        </row>
        <row r="600">
          <cell r="B600" t="str">
            <v>SB-7G</v>
          </cell>
          <cell r="C600" t="str">
            <v>Кнопка зеленая "Старт" SB-7G</v>
          </cell>
          <cell r="D600" t="str">
            <v>шт</v>
          </cell>
          <cell r="E600">
            <v>400</v>
          </cell>
        </row>
        <row r="601">
          <cell r="B601" t="str">
            <v>SB-7R</v>
          </cell>
          <cell r="C601" t="str">
            <v>Кнопка красная "Стоп" SB-7R</v>
          </cell>
          <cell r="D601" t="str">
            <v>шт</v>
          </cell>
          <cell r="E601">
            <v>400</v>
          </cell>
        </row>
        <row r="602">
          <cell r="B602" t="str">
            <v>KP102</v>
          </cell>
          <cell r="C602" t="str">
            <v>Корпус двухкнопочной панели управления KP102</v>
          </cell>
          <cell r="D602" t="str">
            <v>шт</v>
          </cell>
          <cell r="E602">
            <v>350</v>
          </cell>
        </row>
        <row r="603">
          <cell r="B603" t="str">
            <v>KP101</v>
          </cell>
          <cell r="C603" t="str">
            <v>Корпус однокнопочной панели управления KP101</v>
          </cell>
          <cell r="D603" t="str">
            <v>шт</v>
          </cell>
          <cell r="E603">
            <v>300</v>
          </cell>
        </row>
        <row r="604">
          <cell r="B604" t="str">
            <v>KP103</v>
          </cell>
          <cell r="C604" t="str">
            <v>Корпус трехкнопочной панели управления KP103</v>
          </cell>
          <cell r="D604" t="str">
            <v>шт</v>
          </cell>
          <cell r="E604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2"/>
  <sheetViews>
    <sheetView tabSelected="1" zoomScale="67" zoomScaleNormal="67" workbookViewId="0">
      <selection activeCell="O15" sqref="O15"/>
    </sheetView>
  </sheetViews>
  <sheetFormatPr defaultRowHeight="15"/>
  <cols>
    <col min="7" max="7" width="74" customWidth="1"/>
  </cols>
  <sheetData>
    <row r="1" spans="1:11" ht="75.75" thickBot="1">
      <c r="A1" s="1" t="s">
        <v>0</v>
      </c>
      <c r="B1" s="2" t="s">
        <v>1</v>
      </c>
      <c r="C1" s="324" t="s">
        <v>2</v>
      </c>
      <c r="D1" s="324"/>
      <c r="E1" s="325"/>
      <c r="F1" s="326"/>
      <c r="G1" s="3" t="s">
        <v>3</v>
      </c>
      <c r="H1" s="3" t="s">
        <v>4</v>
      </c>
      <c r="I1" s="4" t="s">
        <v>5</v>
      </c>
      <c r="J1" s="327" t="s">
        <v>6</v>
      </c>
      <c r="K1" s="328"/>
    </row>
    <row r="2" spans="1:11" ht="25.5">
      <c r="A2" s="151" t="s">
        <v>7</v>
      </c>
      <c r="B2" s="154" t="s">
        <v>8</v>
      </c>
      <c r="C2" s="329" t="s">
        <v>9</v>
      </c>
      <c r="D2" s="331" t="s">
        <v>10</v>
      </c>
      <c r="E2" s="193" t="s">
        <v>11</v>
      </c>
      <c r="F2" s="5" t="s">
        <v>12</v>
      </c>
      <c r="G2" s="5" t="s">
        <v>13</v>
      </c>
      <c r="H2" s="5">
        <v>1</v>
      </c>
      <c r="I2" s="5"/>
      <c r="J2" s="333">
        <f>VLOOKUP(E2,'[1]Весь прайс лист'!B:E,4,FALSE)</f>
        <v>34900</v>
      </c>
      <c r="K2" s="336">
        <f>VLOOKUP(D2,'[1]Весь прайс лист'!B:E,4,FALSE)</f>
        <v>37900</v>
      </c>
    </row>
    <row r="3" spans="1:11">
      <c r="A3" s="152"/>
      <c r="B3" s="279"/>
      <c r="C3" s="330"/>
      <c r="D3" s="332"/>
      <c r="E3" s="195"/>
      <c r="F3" s="6" t="s">
        <v>14</v>
      </c>
      <c r="G3" s="6" t="str">
        <f>VLOOKUP(F3,'[1]Весь прайс лист'!B:C,2,FALSE)</f>
        <v>Блок управления MC800</v>
      </c>
      <c r="H3" s="6">
        <v>1</v>
      </c>
      <c r="I3" s="6">
        <f>VLOOKUP(F3,'[1]Весь прайс лист'!B:E,4,FALSE)</f>
        <v>10250</v>
      </c>
      <c r="J3" s="334"/>
      <c r="K3" s="220"/>
    </row>
    <row r="4" spans="1:11">
      <c r="A4" s="152"/>
      <c r="B4" s="279"/>
      <c r="C4" s="330"/>
      <c r="D4" s="332"/>
      <c r="E4" s="195"/>
      <c r="F4" s="6" t="s">
        <v>15</v>
      </c>
      <c r="G4" s="6" t="str">
        <f>VLOOKUP(F4,'[1]Весь прайс лист'!B:C,2,FALSE)</f>
        <v>Приемник OXI</v>
      </c>
      <c r="H4" s="6">
        <v>1</v>
      </c>
      <c r="I4" s="6">
        <f>VLOOKUP(F4,'[1]Весь прайс лист'!B:E,4,FALSE)</f>
        <v>2900</v>
      </c>
      <c r="J4" s="334"/>
      <c r="K4" s="220"/>
    </row>
    <row r="5" spans="1:11" ht="15.75" thickBot="1">
      <c r="A5" s="152"/>
      <c r="B5" s="279"/>
      <c r="C5" s="330"/>
      <c r="D5" s="332"/>
      <c r="E5" s="197"/>
      <c r="F5" s="7" t="s">
        <v>16</v>
      </c>
      <c r="G5" s="7" t="str">
        <f>VLOOKUP(F5,'[1]Весь прайс лист'!B:C,2,FALSE)</f>
        <v>Пульт управления ERA FLOR FLO2RE</v>
      </c>
      <c r="H5" s="7">
        <v>1</v>
      </c>
      <c r="I5" s="7">
        <f>VLOOKUP(F5,'[1]Весь прайс лист'!B:E,4,FALSE)</f>
        <v>1690</v>
      </c>
      <c r="J5" s="335"/>
      <c r="K5" s="220"/>
    </row>
    <row r="6" spans="1:11" ht="19.5" thickBot="1">
      <c r="A6" s="152"/>
      <c r="B6" s="279"/>
      <c r="C6" s="330"/>
      <c r="D6" s="282"/>
      <c r="E6" s="8"/>
      <c r="F6" s="9" t="s">
        <v>17</v>
      </c>
      <c r="G6" s="9" t="str">
        <f>VLOOKUP(F6,'[1]Весь прайс лист'!B:C,2,FALSE)</f>
        <v>Фотоэлементы Medium EPM</v>
      </c>
      <c r="H6" s="9">
        <v>1</v>
      </c>
      <c r="I6" s="10">
        <f>VLOOKUP(F6,'[1]Весь прайс лист'!B:E,4,FALSE)</f>
        <v>4650</v>
      </c>
      <c r="J6" s="11"/>
      <c r="K6" s="337"/>
    </row>
    <row r="7" spans="1:11">
      <c r="A7" s="152"/>
      <c r="B7" s="172" t="s">
        <v>18</v>
      </c>
      <c r="C7" s="173"/>
      <c r="D7" s="173"/>
      <c r="E7" s="269"/>
      <c r="F7" s="12" t="s">
        <v>19</v>
      </c>
      <c r="G7" s="12" t="str">
        <f>VLOOKUP(F7,'[1]Весь прайс лист'!B:C,2,FALSE)</f>
        <v>Лампа сигнальная с антенной, 230В ELAC</v>
      </c>
      <c r="H7" s="13"/>
      <c r="I7" s="14">
        <f>VLOOKUP(F7,'[1]Весь прайс лист'!B:E,4,FALSE)</f>
        <v>3150</v>
      </c>
      <c r="J7" s="315"/>
      <c r="K7" s="316"/>
    </row>
    <row r="8" spans="1:11">
      <c r="A8" s="152"/>
      <c r="B8" s="175"/>
      <c r="C8" s="176"/>
      <c r="D8" s="176"/>
      <c r="E8" s="270"/>
      <c r="F8" s="15" t="s">
        <v>20</v>
      </c>
      <c r="G8" s="15" t="str">
        <f>VLOOKUP(F8,'[1]Весь прайс лист'!B:C,2,FALSE)</f>
        <v>Цифровой переключатель FLOR EDSW</v>
      </c>
      <c r="H8" s="16"/>
      <c r="I8" s="17">
        <f>VLOOKUP(F8,'[1]Весь прайс лист'!B:E,4,FALSE)</f>
        <v>7400</v>
      </c>
      <c r="J8" s="317"/>
      <c r="K8" s="318"/>
    </row>
    <row r="9" spans="1:11">
      <c r="A9" s="152"/>
      <c r="B9" s="175"/>
      <c r="C9" s="176"/>
      <c r="D9" s="176"/>
      <c r="E9" s="270"/>
      <c r="F9" s="18" t="s">
        <v>21</v>
      </c>
      <c r="G9" s="18" t="str">
        <f>VLOOKUP(F9,'[1]Весь прайс лист'!B:C,2,FALSE)</f>
        <v>Электромеханический замок вертикальный, 12В PLA10</v>
      </c>
      <c r="H9" s="19"/>
      <c r="I9" s="20">
        <f>VLOOKUP(F9,'[1]Весь прайс лист'!B:E,4,FALSE)</f>
        <v>9300</v>
      </c>
      <c r="J9" s="317"/>
      <c r="K9" s="318"/>
    </row>
    <row r="10" spans="1:11" ht="15.75" thickBot="1">
      <c r="A10" s="153"/>
      <c r="B10" s="178"/>
      <c r="C10" s="179"/>
      <c r="D10" s="179"/>
      <c r="E10" s="271"/>
      <c r="F10" s="21" t="s">
        <v>22</v>
      </c>
      <c r="G10" s="21" t="str">
        <f>VLOOKUP(F10,'[1]Весь прайс лист'!B:C,2,FALSE)</f>
        <v>Электромеханический замок горизонтальный, 12В PLA11</v>
      </c>
      <c r="H10" s="22"/>
      <c r="I10" s="23">
        <f>VLOOKUP(F10,'[1]Весь прайс лист'!B:E,4,FALSE)</f>
        <v>9300</v>
      </c>
      <c r="J10" s="319"/>
      <c r="K10" s="320"/>
    </row>
    <row r="11" spans="1:11" ht="19.5" thickBot="1">
      <c r="A11" s="24"/>
      <c r="B11" s="25"/>
      <c r="C11" s="26"/>
      <c r="D11" s="26"/>
      <c r="E11" s="26"/>
      <c r="F11" s="27"/>
      <c r="G11" s="27"/>
      <c r="H11" s="28"/>
      <c r="I11" s="29"/>
      <c r="J11" s="30"/>
      <c r="K11" s="31"/>
    </row>
    <row r="12" spans="1:11">
      <c r="A12" s="151" t="s">
        <v>23</v>
      </c>
      <c r="B12" s="187" t="s">
        <v>24</v>
      </c>
      <c r="C12" s="321" t="s">
        <v>9</v>
      </c>
      <c r="D12" s="307" t="s">
        <v>25</v>
      </c>
      <c r="E12" s="213" t="s">
        <v>26</v>
      </c>
      <c r="F12" s="5" t="s">
        <v>27</v>
      </c>
      <c r="G12" s="5" t="str">
        <f>VLOOKUP(F12,'[1]Весь прайс лист'!B:C,2,FALSE)</f>
        <v>Привод для распашных ворот WG4024</v>
      </c>
      <c r="H12" s="5">
        <v>2</v>
      </c>
      <c r="I12" s="32">
        <f>VLOOKUP(F12,'[1]Весь прайс лист'!B:E,4,FALSE)</f>
        <v>12750</v>
      </c>
      <c r="J12" s="216">
        <f>VLOOKUP(E12,'[1]Весь прайс лист'!B:E,4,FALSE)</f>
        <v>35900</v>
      </c>
      <c r="K12" s="314">
        <f>VLOOKUP(D12,'[1]Весь прайс лист'!B:E,4,FALSE)</f>
        <v>37900</v>
      </c>
    </row>
    <row r="13" spans="1:11">
      <c r="A13" s="152"/>
      <c r="B13" s="188"/>
      <c r="C13" s="322"/>
      <c r="D13" s="309"/>
      <c r="E13" s="214"/>
      <c r="F13" s="6" t="s">
        <v>28</v>
      </c>
      <c r="G13" s="6" t="str">
        <f>VLOOKUP(F13,'[1]Весь прайс лист'!B:C,2,FALSE)</f>
        <v>Блок управления MC424L, встроенный радиоприемник на 100 пультов, SM-разъем</v>
      </c>
      <c r="H13" s="6">
        <v>1</v>
      </c>
      <c r="I13" s="33">
        <f>VLOOKUP(F13,'[1]Весь прайс лист'!B:E,4,FALSE)</f>
        <v>14150</v>
      </c>
      <c r="J13" s="217"/>
      <c r="K13" s="301"/>
    </row>
    <row r="14" spans="1:11" ht="15.75" thickBot="1">
      <c r="A14" s="152"/>
      <c r="B14" s="188"/>
      <c r="C14" s="322"/>
      <c r="D14" s="309"/>
      <c r="E14" s="215"/>
      <c r="F14" s="34" t="s">
        <v>16</v>
      </c>
      <c r="G14" s="34" t="s">
        <v>29</v>
      </c>
      <c r="H14" s="34">
        <v>2</v>
      </c>
      <c r="I14" s="35">
        <v>1450</v>
      </c>
      <c r="J14" s="218"/>
      <c r="K14" s="301"/>
    </row>
    <row r="15" spans="1:11" ht="18.75">
      <c r="A15" s="152"/>
      <c r="B15" s="188"/>
      <c r="C15" s="322"/>
      <c r="D15" s="309"/>
      <c r="E15" s="36"/>
      <c r="F15" s="37" t="s">
        <v>17</v>
      </c>
      <c r="G15" s="37" t="str">
        <f>VLOOKUP(F15,'[1]Весь прайс лист'!B:C,2,FALSE)</f>
        <v>Фотоэлементы Medium EPM</v>
      </c>
      <c r="H15" s="37">
        <v>1</v>
      </c>
      <c r="I15" s="38">
        <f>VLOOKUP(F15,'[1]Весь прайс лист'!B:E,4,FALSE)</f>
        <v>4650</v>
      </c>
      <c r="J15" s="39" t="s">
        <v>30</v>
      </c>
      <c r="K15" s="301"/>
    </row>
    <row r="16" spans="1:11" ht="18.75">
      <c r="A16" s="152"/>
      <c r="B16" s="188"/>
      <c r="C16" s="322"/>
      <c r="D16" s="309"/>
      <c r="E16" s="36"/>
      <c r="F16" s="40" t="s">
        <v>31</v>
      </c>
      <c r="G16" s="40" t="str">
        <f>VLOOKUP(F16,'[1]Весь прайс лист'!B:C,2,FALSE)</f>
        <v>Переключатель замковый EKS</v>
      </c>
      <c r="H16" s="40">
        <v>1</v>
      </c>
      <c r="I16" s="41">
        <f>VLOOKUP(F16,'[1]Весь прайс лист'!B:E,4,FALSE)</f>
        <v>2200</v>
      </c>
      <c r="J16" s="39"/>
      <c r="K16" s="301"/>
    </row>
    <row r="17" spans="1:11" ht="19.5" thickBot="1">
      <c r="A17" s="152"/>
      <c r="B17" s="189"/>
      <c r="C17" s="323"/>
      <c r="D17" s="311"/>
      <c r="E17" s="42"/>
      <c r="F17" s="43" t="s">
        <v>32</v>
      </c>
      <c r="G17" s="43" t="str">
        <f>VLOOKUP(F17,'[1]Весь прайс лист'!B:C,2,FALSE)</f>
        <v>Лампа сигнальная с антенной, 12В ELDC</v>
      </c>
      <c r="H17" s="43">
        <v>1</v>
      </c>
      <c r="I17" s="44">
        <f>VLOOKUP(F17,'[1]Весь прайс лист'!B:E,4,FALSE)</f>
        <v>3150</v>
      </c>
      <c r="J17" s="45"/>
      <c r="K17" s="303"/>
    </row>
    <row r="18" spans="1:11" ht="18.75">
      <c r="A18" s="152"/>
      <c r="B18" s="172" t="s">
        <v>33</v>
      </c>
      <c r="C18" s="173"/>
      <c r="D18" s="173"/>
      <c r="E18" s="173"/>
      <c r="F18" s="46" t="s">
        <v>21</v>
      </c>
      <c r="G18" s="46" t="str">
        <f>VLOOKUP(F18,'[1]Весь прайс лист'!B:C,2,FALSE)</f>
        <v>Электромеханический замок вертикальный, 12В PLA10</v>
      </c>
      <c r="H18" s="47"/>
      <c r="I18" s="48">
        <f>VLOOKUP(F18,'[1]Весь прайс лист'!B:E,4,FALSE)</f>
        <v>9300</v>
      </c>
      <c r="J18" s="49"/>
      <c r="K18" s="50"/>
    </row>
    <row r="19" spans="1:11" ht="18.75">
      <c r="A19" s="152"/>
      <c r="B19" s="175"/>
      <c r="C19" s="176"/>
      <c r="D19" s="176"/>
      <c r="E19" s="176"/>
      <c r="F19" s="51" t="s">
        <v>22</v>
      </c>
      <c r="G19" s="51" t="str">
        <f>VLOOKUP(F19,'[1]Весь прайс лист'!B:C,2,FALSE)</f>
        <v>Электромеханический замок горизонтальный, 12В PLA11</v>
      </c>
      <c r="H19" s="51"/>
      <c r="I19" s="52">
        <f>VLOOKUP(F19,'[1]Весь прайс лист'!B:E,4,FALSE)</f>
        <v>9300</v>
      </c>
      <c r="J19" s="53"/>
      <c r="K19" s="54"/>
    </row>
    <row r="20" spans="1:11" ht="18.75">
      <c r="A20" s="152"/>
      <c r="B20" s="175"/>
      <c r="C20" s="176"/>
      <c r="D20" s="176"/>
      <c r="E20" s="176"/>
      <c r="F20" s="16" t="s">
        <v>34</v>
      </c>
      <c r="G20" s="16" t="str">
        <f>VLOOKUP(F20,'[1]Весь прайс лист'!B:C,2,FALSE)</f>
        <v>Упоры механические крайних положений WINGO/TOONA PLA13</v>
      </c>
      <c r="H20" s="51"/>
      <c r="I20" s="52">
        <f>VLOOKUP(F20,'[1]Весь прайс лист'!B:E,4,FALSE)</f>
        <v>1500</v>
      </c>
      <c r="J20" s="53"/>
      <c r="K20" s="54"/>
    </row>
    <row r="21" spans="1:11" ht="18.75">
      <c r="A21" s="152"/>
      <c r="B21" s="175"/>
      <c r="C21" s="176"/>
      <c r="D21" s="176"/>
      <c r="E21" s="176"/>
      <c r="F21" s="51" t="s">
        <v>20</v>
      </c>
      <c r="G21" s="51" t="str">
        <f>VLOOKUP(F21,'[1]Весь прайс лист'!B:C,2,FALSE)</f>
        <v>Цифровой переключатель FLOR EDSW</v>
      </c>
      <c r="H21" s="51"/>
      <c r="I21" s="52">
        <f>VLOOKUP(F21,'[1]Весь прайс лист'!B:E,4,FALSE)</f>
        <v>7400</v>
      </c>
      <c r="J21" s="53"/>
      <c r="K21" s="54"/>
    </row>
    <row r="22" spans="1:11" ht="19.5" thickBot="1">
      <c r="A22" s="152"/>
      <c r="B22" s="178"/>
      <c r="C22" s="179"/>
      <c r="D22" s="179"/>
      <c r="E22" s="179"/>
      <c r="F22" s="55" t="s">
        <v>35</v>
      </c>
      <c r="G22" s="55" t="str">
        <f>VLOOKUP(F22,'[1]Весь прайс лист'!B:C,2,FALSE)</f>
        <v>Аккумуляторная батарея PS124</v>
      </c>
      <c r="H22" s="55"/>
      <c r="I22" s="56">
        <f>VLOOKUP(F22,'[1]Весь прайс лист'!B:E,4,FALSE)</f>
        <v>5950</v>
      </c>
      <c r="J22" s="57"/>
      <c r="K22" s="58"/>
    </row>
    <row r="23" spans="1:11">
      <c r="A23" s="151" t="s">
        <v>23</v>
      </c>
      <c r="B23" s="187" t="s">
        <v>36</v>
      </c>
      <c r="C23" s="207" t="s">
        <v>9</v>
      </c>
      <c r="D23" s="307" t="s">
        <v>37</v>
      </c>
      <c r="E23" s="213" t="s">
        <v>38</v>
      </c>
      <c r="F23" s="5" t="s">
        <v>39</v>
      </c>
      <c r="G23" s="5" t="str">
        <f>VLOOKUP(F23,'[1]Весь прайс лист'!B:C,2,FALSE)</f>
        <v>Привод для распашных ворот WG5024</v>
      </c>
      <c r="H23" s="5">
        <v>2</v>
      </c>
      <c r="I23" s="32">
        <f>VLOOKUP(F23,'[1]Весь прайс лист'!B:E,4,FALSE)</f>
        <v>14300</v>
      </c>
      <c r="J23" s="216">
        <f>VLOOKUP(E23,'[1]Весь прайс лист'!B:E,4,FALSE)</f>
        <v>36900</v>
      </c>
      <c r="K23" s="298">
        <f>VLOOKUP(D23,'[1]Весь прайс лист'!B:E,4,FALSE)</f>
        <v>38900</v>
      </c>
    </row>
    <row r="24" spans="1:11">
      <c r="A24" s="152"/>
      <c r="B24" s="188"/>
      <c r="C24" s="208"/>
      <c r="D24" s="309"/>
      <c r="E24" s="214"/>
      <c r="F24" s="6" t="s">
        <v>28</v>
      </c>
      <c r="G24" s="6" t="str">
        <f>VLOOKUP(F24,'[1]Весь прайс лист'!B:C,2,FALSE)</f>
        <v>Блок управления MC424L, встроенный радиоприемник на 100 пультов, SM-разъем</v>
      </c>
      <c r="H24" s="6">
        <v>1</v>
      </c>
      <c r="I24" s="33">
        <f>VLOOKUP(F24,'[1]Весь прайс лист'!B:E,4,FALSE)</f>
        <v>14150</v>
      </c>
      <c r="J24" s="217"/>
      <c r="K24" s="299"/>
    </row>
    <row r="25" spans="1:11" ht="15.75" thickBot="1">
      <c r="A25" s="152"/>
      <c r="B25" s="188"/>
      <c r="C25" s="208"/>
      <c r="D25" s="309"/>
      <c r="E25" s="215"/>
      <c r="F25" s="34" t="s">
        <v>16</v>
      </c>
      <c r="G25" s="34" t="s">
        <v>40</v>
      </c>
      <c r="H25" s="34">
        <v>2</v>
      </c>
      <c r="I25" s="35">
        <v>1450</v>
      </c>
      <c r="J25" s="218"/>
      <c r="K25" s="299"/>
    </row>
    <row r="26" spans="1:11" ht="18.75">
      <c r="A26" s="152"/>
      <c r="B26" s="188"/>
      <c r="C26" s="208"/>
      <c r="D26" s="309"/>
      <c r="E26" s="36"/>
      <c r="F26" s="37" t="s">
        <v>17</v>
      </c>
      <c r="G26" s="37" t="str">
        <f>VLOOKUP(F26,'[1]Весь прайс лист'!B:C,2,FALSE)</f>
        <v>Фотоэлементы Medium EPM</v>
      </c>
      <c r="H26" s="37">
        <v>1</v>
      </c>
      <c r="I26" s="38">
        <f>VLOOKUP(F26,'[1]Весь прайс лист'!B:E,4,FALSE)</f>
        <v>4650</v>
      </c>
      <c r="J26" s="300" t="s">
        <v>30</v>
      </c>
      <c r="K26" s="301"/>
    </row>
    <row r="27" spans="1:11" ht="18.75">
      <c r="A27" s="152"/>
      <c r="B27" s="188"/>
      <c r="C27" s="208"/>
      <c r="D27" s="309"/>
      <c r="E27" s="36"/>
      <c r="F27" s="40" t="s">
        <v>31</v>
      </c>
      <c r="G27" s="40" t="str">
        <f>VLOOKUP(F27,'[1]Весь прайс лист'!B:C,2,FALSE)</f>
        <v>Переключатель замковый EKS</v>
      </c>
      <c r="H27" s="40">
        <v>1</v>
      </c>
      <c r="I27" s="41">
        <f>VLOOKUP(F27,'[1]Весь прайс лист'!B:E,4,FALSE)</f>
        <v>2200</v>
      </c>
      <c r="J27" s="300"/>
      <c r="K27" s="301"/>
    </row>
    <row r="28" spans="1:11" ht="19.5" thickBot="1">
      <c r="A28" s="152"/>
      <c r="B28" s="189"/>
      <c r="C28" s="209"/>
      <c r="D28" s="311"/>
      <c r="E28" s="42"/>
      <c r="F28" s="43" t="s">
        <v>32</v>
      </c>
      <c r="G28" s="43" t="str">
        <f>VLOOKUP(F28,'[1]Весь прайс лист'!B:C,2,FALSE)</f>
        <v>Лампа сигнальная с антенной, 12В ELDC</v>
      </c>
      <c r="H28" s="43">
        <v>1</v>
      </c>
      <c r="I28" s="44">
        <f>VLOOKUP(F28,'[1]Весь прайс лист'!B:E,4,FALSE)</f>
        <v>3150</v>
      </c>
      <c r="J28" s="302"/>
      <c r="K28" s="303"/>
    </row>
    <row r="29" spans="1:11" ht="18.75">
      <c r="A29" s="152"/>
      <c r="B29" s="172" t="s">
        <v>33</v>
      </c>
      <c r="C29" s="173"/>
      <c r="D29" s="173"/>
      <c r="E29" s="173"/>
      <c r="F29" s="46" t="s">
        <v>21</v>
      </c>
      <c r="G29" s="46" t="str">
        <f>VLOOKUP(F29,'[1]Весь прайс лист'!B:C,2,FALSE)</f>
        <v>Электромеханический замок вертикальный, 12В PLA10</v>
      </c>
      <c r="H29" s="47"/>
      <c r="I29" s="48">
        <f>VLOOKUP(F29,'[1]Весь прайс лист'!B:E,4,FALSE)</f>
        <v>9300</v>
      </c>
      <c r="J29" s="49"/>
      <c r="K29" s="50"/>
    </row>
    <row r="30" spans="1:11" ht="18.75">
      <c r="A30" s="152"/>
      <c r="B30" s="175"/>
      <c r="C30" s="176"/>
      <c r="D30" s="176"/>
      <c r="E30" s="176"/>
      <c r="F30" s="51" t="s">
        <v>22</v>
      </c>
      <c r="G30" s="51" t="str">
        <f>VLOOKUP(F30,'[1]Весь прайс лист'!B:C,2,FALSE)</f>
        <v>Электромеханический замок горизонтальный, 12В PLA11</v>
      </c>
      <c r="H30" s="51"/>
      <c r="I30" s="52">
        <f>VLOOKUP(F30,'[1]Весь прайс лист'!B:E,4,FALSE)</f>
        <v>9300</v>
      </c>
      <c r="J30" s="53"/>
      <c r="K30" s="54"/>
    </row>
    <row r="31" spans="1:11" ht="18.75">
      <c r="A31" s="152"/>
      <c r="B31" s="175"/>
      <c r="C31" s="176"/>
      <c r="D31" s="176"/>
      <c r="E31" s="176"/>
      <c r="F31" s="16" t="s">
        <v>34</v>
      </c>
      <c r="G31" s="16" t="str">
        <f>VLOOKUP(F31,'[1]Весь прайс лист'!B:C,2,FALSE)</f>
        <v>Упоры механические крайних положений WINGO/TOONA PLA13</v>
      </c>
      <c r="H31" s="51"/>
      <c r="I31" s="52">
        <f>VLOOKUP(F31,'[1]Весь прайс лист'!B:E,4,FALSE)</f>
        <v>1500</v>
      </c>
      <c r="J31" s="53"/>
      <c r="K31" s="54"/>
    </row>
    <row r="32" spans="1:11" ht="18.75">
      <c r="A32" s="152"/>
      <c r="B32" s="175"/>
      <c r="C32" s="176"/>
      <c r="D32" s="176"/>
      <c r="E32" s="176"/>
      <c r="F32" s="51" t="s">
        <v>20</v>
      </c>
      <c r="G32" s="51" t="str">
        <f>VLOOKUP(F32,'[1]Весь прайс лист'!B:C,2,FALSE)</f>
        <v>Цифровой переключатель FLOR EDSW</v>
      </c>
      <c r="H32" s="51"/>
      <c r="I32" s="52">
        <f>VLOOKUP(F32,'[1]Весь прайс лист'!B:E,4,FALSE)</f>
        <v>7400</v>
      </c>
      <c r="J32" s="53"/>
      <c r="K32" s="54"/>
    </row>
    <row r="33" spans="1:11" ht="19.5" thickBot="1">
      <c r="A33" s="153"/>
      <c r="B33" s="178"/>
      <c r="C33" s="179"/>
      <c r="D33" s="179"/>
      <c r="E33" s="179"/>
      <c r="F33" s="55" t="s">
        <v>35</v>
      </c>
      <c r="G33" s="55" t="str">
        <f>VLOOKUP(F33,'[1]Весь прайс лист'!B:C,2,FALSE)</f>
        <v>Аккумуляторная батарея PS124</v>
      </c>
      <c r="H33" s="55"/>
      <c r="I33" s="56">
        <f>VLOOKUP(F33,'[1]Весь прайс лист'!B:E,4,FALSE)</f>
        <v>5950</v>
      </c>
      <c r="J33" s="57"/>
      <c r="K33" s="58"/>
    </row>
    <row r="34" spans="1:11" ht="19.5" thickBot="1">
      <c r="A34" s="59"/>
      <c r="D34" s="59"/>
      <c r="E34" s="59"/>
      <c r="J34" s="60"/>
      <c r="K34" s="60"/>
    </row>
    <row r="35" spans="1:11">
      <c r="A35" s="151" t="s">
        <v>23</v>
      </c>
      <c r="B35" s="304" t="s">
        <v>41</v>
      </c>
      <c r="C35" s="207" t="s">
        <v>9</v>
      </c>
      <c r="D35" s="307" t="s">
        <v>42</v>
      </c>
      <c r="E35" s="308"/>
      <c r="F35" s="61" t="s">
        <v>43</v>
      </c>
      <c r="G35" s="61" t="str">
        <f>VLOOKUP(F35,'[1]Весь прайс лист'!B:C,2,FALSE)</f>
        <v>Привод для распашных ворот WG4000</v>
      </c>
      <c r="H35" s="62">
        <v>2</v>
      </c>
      <c r="I35" s="63">
        <f>VLOOKUP(F35,'[1]Весь прайс лист'!B:E,4,FALSE)</f>
        <v>15750</v>
      </c>
      <c r="J35" s="313">
        <f>VLOOKUP(D35,'[1]Весь прайс лист'!B:E,4,FALSE)</f>
        <v>37900</v>
      </c>
      <c r="K35" s="314"/>
    </row>
    <row r="36" spans="1:11">
      <c r="A36" s="152"/>
      <c r="B36" s="305"/>
      <c r="C36" s="208"/>
      <c r="D36" s="309"/>
      <c r="E36" s="310"/>
      <c r="F36" s="40" t="s">
        <v>14</v>
      </c>
      <c r="G36" s="40" t="str">
        <f>VLOOKUP(F36,'[1]Весь прайс лист'!B:C,2,FALSE)</f>
        <v>Блок управления MC800</v>
      </c>
      <c r="H36" s="64">
        <v>1</v>
      </c>
      <c r="I36" s="65">
        <f>VLOOKUP(F36,'[1]Весь прайс лист'!B:E,4,FALSE)</f>
        <v>10250</v>
      </c>
      <c r="J36" s="300"/>
      <c r="K36" s="301"/>
    </row>
    <row r="37" spans="1:11">
      <c r="A37" s="152"/>
      <c r="B37" s="305"/>
      <c r="C37" s="208"/>
      <c r="D37" s="309"/>
      <c r="E37" s="310"/>
      <c r="F37" s="40" t="s">
        <v>15</v>
      </c>
      <c r="G37" s="40" t="str">
        <f>VLOOKUP(F37,'[1]Весь прайс лист'!B:C,2,FALSE)</f>
        <v>Приемник OXI</v>
      </c>
      <c r="H37" s="64">
        <v>1</v>
      </c>
      <c r="I37" s="65">
        <f>VLOOKUP(F37,'[1]Весь прайс лист'!B:E,4,FALSE)</f>
        <v>2900</v>
      </c>
      <c r="J37" s="300"/>
      <c r="K37" s="301"/>
    </row>
    <row r="38" spans="1:11">
      <c r="A38" s="152"/>
      <c r="B38" s="305"/>
      <c r="C38" s="208"/>
      <c r="D38" s="309"/>
      <c r="E38" s="310"/>
      <c r="F38" s="40" t="s">
        <v>17</v>
      </c>
      <c r="G38" s="40" t="str">
        <f>VLOOKUP(F38,'[1]Весь прайс лист'!B:C,2,FALSE)</f>
        <v>Фотоэлементы Medium EPM</v>
      </c>
      <c r="H38" s="64">
        <v>1</v>
      </c>
      <c r="I38" s="65">
        <f>VLOOKUP(F38,'[1]Весь прайс лист'!B:E,4,FALSE)</f>
        <v>4650</v>
      </c>
      <c r="J38" s="300"/>
      <c r="K38" s="301"/>
    </row>
    <row r="39" spans="1:11">
      <c r="A39" s="152"/>
      <c r="B39" s="305"/>
      <c r="C39" s="208"/>
      <c r="D39" s="309"/>
      <c r="E39" s="310"/>
      <c r="F39" s="40" t="s">
        <v>31</v>
      </c>
      <c r="G39" s="40" t="str">
        <f>VLOOKUP(F39,'[1]Весь прайс лист'!B:C,2,FALSE)</f>
        <v>Переключатель замковый EKS</v>
      </c>
      <c r="H39" s="64">
        <v>1</v>
      </c>
      <c r="I39" s="65">
        <f>VLOOKUP(F39,'[1]Весь прайс лист'!B:E,4,FALSE)</f>
        <v>2200</v>
      </c>
      <c r="J39" s="300"/>
      <c r="K39" s="301"/>
    </row>
    <row r="40" spans="1:11">
      <c r="A40" s="152"/>
      <c r="B40" s="305"/>
      <c r="C40" s="208"/>
      <c r="D40" s="309"/>
      <c r="E40" s="310"/>
      <c r="F40" s="40" t="s">
        <v>19</v>
      </c>
      <c r="G40" s="40" t="str">
        <f>VLOOKUP(F40,'[1]Весь прайс лист'!B:C,2,FALSE)</f>
        <v>Лампа сигнальная с антенной, 230В ELAC</v>
      </c>
      <c r="H40" s="64">
        <v>1</v>
      </c>
      <c r="I40" s="65">
        <f>VLOOKUP(F40,'[1]Весь прайс лист'!B:E,4,FALSE)</f>
        <v>3150</v>
      </c>
      <c r="J40" s="300"/>
      <c r="K40" s="301"/>
    </row>
    <row r="41" spans="1:11" ht="15.75" thickBot="1">
      <c r="A41" s="153"/>
      <c r="B41" s="306"/>
      <c r="C41" s="209"/>
      <c r="D41" s="311"/>
      <c r="E41" s="312"/>
      <c r="F41" s="43" t="s">
        <v>16</v>
      </c>
      <c r="G41" s="43" t="str">
        <f>VLOOKUP(F41,'[1]Весь прайс лист'!B:C,2,FALSE)</f>
        <v>Пульт управления ERA FLOR FLO2RE</v>
      </c>
      <c r="H41" s="66">
        <v>1</v>
      </c>
      <c r="I41" s="67">
        <f>VLOOKUP(F41,'[1]Весь прайс лист'!B:E,4,FALSE)</f>
        <v>1690</v>
      </c>
      <c r="J41" s="302"/>
      <c r="K41" s="303"/>
    </row>
    <row r="42" spans="1:11" ht="19.5" thickBot="1">
      <c r="A42" s="24"/>
      <c r="B42" s="25"/>
      <c r="C42" s="26"/>
      <c r="D42" s="26"/>
      <c r="E42" s="26"/>
      <c r="F42" s="68"/>
      <c r="G42" s="68"/>
      <c r="H42" s="28"/>
      <c r="I42" s="29"/>
      <c r="J42" s="30"/>
      <c r="K42" s="31"/>
    </row>
    <row r="43" spans="1:11">
      <c r="A43" s="151" t="s">
        <v>23</v>
      </c>
      <c r="B43" s="187" t="s">
        <v>44</v>
      </c>
      <c r="C43" s="207" t="s">
        <v>9</v>
      </c>
      <c r="D43" s="289" t="s">
        <v>45</v>
      </c>
      <c r="E43" s="292" t="s">
        <v>46</v>
      </c>
      <c r="F43" s="61" t="s">
        <v>47</v>
      </c>
      <c r="G43" s="61" t="str">
        <f>VLOOKUP(F43,'[1]Весь прайс лист'!B:C,2,FALSE)</f>
        <v>Привод для распашных ворот WG5000</v>
      </c>
      <c r="H43" s="62">
        <v>2</v>
      </c>
      <c r="I43" s="63">
        <f>VLOOKUP(F43,'[1]Весь прайс лист'!B:E,4,FALSE)</f>
        <v>16650</v>
      </c>
      <c r="J43" s="295">
        <f>VLOOKUP(E43,'[1]Весь прайс лист'!B:E,4,FALSE)</f>
        <v>38900</v>
      </c>
      <c r="K43" s="219">
        <f>VLOOKUP(D43,'[1]Весь прайс лист'!B:E,4,FALSE)</f>
        <v>44900</v>
      </c>
    </row>
    <row r="44" spans="1:11">
      <c r="A44" s="152"/>
      <c r="B44" s="188"/>
      <c r="C44" s="208"/>
      <c r="D44" s="290"/>
      <c r="E44" s="293"/>
      <c r="F44" s="40" t="s">
        <v>14</v>
      </c>
      <c r="G44" s="40" t="str">
        <f>VLOOKUP(F44,'[1]Весь прайс лист'!B:C,2,FALSE)</f>
        <v>Блок управления MC800</v>
      </c>
      <c r="H44" s="64">
        <v>1</v>
      </c>
      <c r="I44" s="65">
        <f>VLOOKUP(F44,'[1]Весь прайс лист'!B:E,4,FALSE)</f>
        <v>10250</v>
      </c>
      <c r="J44" s="296"/>
      <c r="K44" s="220"/>
    </row>
    <row r="45" spans="1:11">
      <c r="A45" s="152"/>
      <c r="B45" s="188"/>
      <c r="C45" s="208"/>
      <c r="D45" s="290"/>
      <c r="E45" s="293"/>
      <c r="F45" s="40" t="s">
        <v>15</v>
      </c>
      <c r="G45" s="40" t="str">
        <f>VLOOKUP(F45,'[1]Весь прайс лист'!B:C,2,FALSE)</f>
        <v>Приемник OXI</v>
      </c>
      <c r="H45" s="64">
        <v>1</v>
      </c>
      <c r="I45" s="65">
        <f>VLOOKUP(F45,'[1]Весь прайс лист'!B:E,4,FALSE)</f>
        <v>2900</v>
      </c>
      <c r="J45" s="296"/>
      <c r="K45" s="220"/>
    </row>
    <row r="46" spans="1:11">
      <c r="A46" s="152"/>
      <c r="B46" s="188"/>
      <c r="C46" s="208"/>
      <c r="D46" s="290"/>
      <c r="E46" s="293"/>
      <c r="F46" s="40" t="s">
        <v>17</v>
      </c>
      <c r="G46" s="40" t="str">
        <f>VLOOKUP(F46,'[1]Весь прайс лист'!B:C,2,FALSE)</f>
        <v>Фотоэлементы Medium EPM</v>
      </c>
      <c r="H46" s="64">
        <v>1</v>
      </c>
      <c r="I46" s="65">
        <f>VLOOKUP(F46,'[1]Весь прайс лист'!B:E,4,FALSE)</f>
        <v>4650</v>
      </c>
      <c r="J46" s="296"/>
      <c r="K46" s="220"/>
    </row>
    <row r="47" spans="1:11">
      <c r="A47" s="152"/>
      <c r="B47" s="188"/>
      <c r="C47" s="208"/>
      <c r="D47" s="290"/>
      <c r="E47" s="293"/>
      <c r="F47" s="40" t="s">
        <v>31</v>
      </c>
      <c r="G47" s="40" t="str">
        <f>VLOOKUP(F47,'[1]Весь прайс лист'!B:C,2,FALSE)</f>
        <v>Переключатель замковый EKS</v>
      </c>
      <c r="H47" s="64">
        <v>1</v>
      </c>
      <c r="I47" s="65">
        <f>VLOOKUP(F47,'[1]Весь прайс лист'!B:E,4,FALSE)</f>
        <v>2200</v>
      </c>
      <c r="J47" s="296"/>
      <c r="K47" s="220"/>
    </row>
    <row r="48" spans="1:11">
      <c r="A48" s="152"/>
      <c r="B48" s="188"/>
      <c r="C48" s="208"/>
      <c r="D48" s="290"/>
      <c r="E48" s="293"/>
      <c r="F48" s="40" t="s">
        <v>19</v>
      </c>
      <c r="G48" s="40" t="str">
        <f>VLOOKUP(F48,'[1]Весь прайс лист'!B:C,2,FALSE)</f>
        <v>Лампа сигнальная с антенной, 230В ELAC</v>
      </c>
      <c r="H48" s="64">
        <v>1</v>
      </c>
      <c r="I48" s="65">
        <f>VLOOKUP(F48,'[1]Весь прайс лист'!B:E,4,FALSE)</f>
        <v>3150</v>
      </c>
      <c r="J48" s="296"/>
      <c r="K48" s="220"/>
    </row>
    <row r="49" spans="1:11" ht="15.75" thickBot="1">
      <c r="A49" s="152"/>
      <c r="B49" s="188"/>
      <c r="C49" s="208"/>
      <c r="D49" s="290"/>
      <c r="E49" s="294"/>
      <c r="F49" s="43" t="s">
        <v>16</v>
      </c>
      <c r="G49" s="43" t="str">
        <f>VLOOKUP(F49,'[1]Весь прайс лист'!B:C,2,FALSE)</f>
        <v>Пульт управления ERA FLOR FLO2RE</v>
      </c>
      <c r="H49" s="66">
        <v>1</v>
      </c>
      <c r="I49" s="67">
        <f>VLOOKUP(F49,'[1]Весь прайс лист'!B:E,4,FALSE)</f>
        <v>1690</v>
      </c>
      <c r="J49" s="297"/>
      <c r="K49" s="220"/>
    </row>
    <row r="50" spans="1:11" ht="19.5" thickBot="1">
      <c r="A50" s="152"/>
      <c r="B50" s="189"/>
      <c r="C50" s="209"/>
      <c r="D50" s="291"/>
      <c r="E50" s="69"/>
      <c r="F50" s="70" t="s">
        <v>48</v>
      </c>
      <c r="G50" s="70" t="str">
        <f>VLOOKUP(F50,'[1]Весь прайс лист'!B:C,2,FALSE)</f>
        <v>Блок программирования, управления и диагностики OVIEW/A</v>
      </c>
      <c r="H50" s="9">
        <v>1</v>
      </c>
      <c r="I50" s="10">
        <f>VLOOKUP(F50,'[1]Весь прайс лист'!B:E,4,FALSE)</f>
        <v>17900</v>
      </c>
      <c r="J50" s="71"/>
      <c r="K50" s="222"/>
    </row>
    <row r="51" spans="1:11">
      <c r="A51" s="152"/>
      <c r="B51" s="283" t="s">
        <v>33</v>
      </c>
      <c r="C51" s="284"/>
      <c r="D51" s="284"/>
      <c r="E51" s="284"/>
      <c r="F51" s="47" t="s">
        <v>21</v>
      </c>
      <c r="G51" s="47" t="str">
        <f>VLOOKUP(F51,'[1]Весь прайс лист'!B:C,2,FALSE)</f>
        <v>Электромеханический замок вертикальный, 12В PLA10</v>
      </c>
      <c r="H51" s="47"/>
      <c r="I51" s="48">
        <f>VLOOKUP(F51,'[1]Весь прайс лист'!B:E,4,FALSE)</f>
        <v>9300</v>
      </c>
      <c r="J51" s="145"/>
      <c r="K51" s="146"/>
    </row>
    <row r="52" spans="1:11">
      <c r="A52" s="152"/>
      <c r="B52" s="285"/>
      <c r="C52" s="286"/>
      <c r="D52" s="286"/>
      <c r="E52" s="286"/>
      <c r="F52" s="51" t="s">
        <v>22</v>
      </c>
      <c r="G52" s="51" t="str">
        <f>VLOOKUP(F52,'[1]Весь прайс лист'!B:C,2,FALSE)</f>
        <v>Электромеханический замок горизонтальный, 12В PLA11</v>
      </c>
      <c r="H52" s="51"/>
      <c r="I52" s="52">
        <f>VLOOKUP(F52,'[1]Весь прайс лист'!B:E,4,FALSE)</f>
        <v>9300</v>
      </c>
      <c r="J52" s="147"/>
      <c r="K52" s="148"/>
    </row>
    <row r="53" spans="1:11">
      <c r="A53" s="152"/>
      <c r="B53" s="285"/>
      <c r="C53" s="286"/>
      <c r="D53" s="286"/>
      <c r="E53" s="286"/>
      <c r="F53" s="16" t="s">
        <v>34</v>
      </c>
      <c r="G53" s="16" t="str">
        <f>VLOOKUP(F53,'[1]Весь прайс лист'!B:C,2,FALSE)</f>
        <v>Упоры механические крайних положений WINGO/TOONA PLA13</v>
      </c>
      <c r="H53" s="51"/>
      <c r="I53" s="52">
        <f>VLOOKUP(F53,'[1]Весь прайс лист'!B:E,4,FALSE)</f>
        <v>1500</v>
      </c>
      <c r="J53" s="147"/>
      <c r="K53" s="148"/>
    </row>
    <row r="54" spans="1:11" ht="15.75" thickBot="1">
      <c r="A54" s="152"/>
      <c r="B54" s="287"/>
      <c r="C54" s="288"/>
      <c r="D54" s="288"/>
      <c r="E54" s="288"/>
      <c r="F54" s="55" t="s">
        <v>20</v>
      </c>
      <c r="G54" s="55" t="str">
        <f>VLOOKUP(F54,'[1]Весь прайс лист'!B:C,2,FALSE)</f>
        <v>Цифровой переключатель FLOR EDSW</v>
      </c>
      <c r="H54" s="55"/>
      <c r="I54" s="56">
        <f>VLOOKUP(F54,'[1]Весь прайс лист'!B:E,4,FALSE)</f>
        <v>7400</v>
      </c>
      <c r="J54" s="149"/>
      <c r="K54" s="150"/>
    </row>
    <row r="55" spans="1:11" ht="25.5">
      <c r="A55" s="184" t="s">
        <v>49</v>
      </c>
      <c r="B55" s="235" t="s">
        <v>50</v>
      </c>
      <c r="C55" s="190" t="s">
        <v>9</v>
      </c>
      <c r="D55" s="193" t="s">
        <v>51</v>
      </c>
      <c r="E55" s="194"/>
      <c r="F55" s="5" t="s">
        <v>52</v>
      </c>
      <c r="G55" s="5" t="str">
        <f>VLOOKUP(F55,'[1]Весь прайс лист'!B:C,2,FALSE)</f>
        <v>Привод для распашных ворот WG3524HS</v>
      </c>
      <c r="H55" s="72">
        <v>2</v>
      </c>
      <c r="I55" s="73">
        <f>VLOOKUP(F55,'[1]Весь прайс лист'!B:E,4,FALSE)</f>
        <v>21150</v>
      </c>
      <c r="J55" s="199">
        <f>VLOOKUP(D55,'[1]Весь прайс лист'!B:E,4,FALSE)</f>
        <v>43900</v>
      </c>
      <c r="K55" s="200"/>
    </row>
    <row r="56" spans="1:11">
      <c r="A56" s="185"/>
      <c r="B56" s="236"/>
      <c r="C56" s="191"/>
      <c r="D56" s="195"/>
      <c r="E56" s="196"/>
      <c r="F56" s="74" t="s">
        <v>53</v>
      </c>
      <c r="G56" s="74" t="str">
        <f>VLOOKUP(F56,'[1]Весь прайс лист'!B:C,2,FALSE)</f>
        <v>Блок управления MC824H</v>
      </c>
      <c r="H56" s="75">
        <v>1</v>
      </c>
      <c r="I56" s="76">
        <f>VLOOKUP(F56,'[1]Весь прайс лист'!B:E,4,FALSE)</f>
        <v>20750</v>
      </c>
      <c r="J56" s="201"/>
      <c r="K56" s="202"/>
    </row>
    <row r="57" spans="1:11">
      <c r="A57" s="185"/>
      <c r="B57" s="236"/>
      <c r="C57" s="191"/>
      <c r="D57" s="195"/>
      <c r="E57" s="196"/>
      <c r="F57" s="77" t="s">
        <v>15</v>
      </c>
      <c r="G57" s="77" t="str">
        <f>VLOOKUP(F57,'[1]Весь прайс лист'!B:C,2,FALSE)</f>
        <v>Приемник OXI</v>
      </c>
      <c r="H57" s="77">
        <v>1</v>
      </c>
      <c r="I57" s="78">
        <f>VLOOKUP(F57,'[1]Весь прайс лист'!B:E,4,FALSE)</f>
        <v>2900</v>
      </c>
      <c r="J57" s="201"/>
      <c r="K57" s="202"/>
    </row>
    <row r="58" spans="1:11">
      <c r="A58" s="185"/>
      <c r="B58" s="236"/>
      <c r="C58" s="191"/>
      <c r="D58" s="195"/>
      <c r="E58" s="196"/>
      <c r="F58" s="77" t="s">
        <v>54</v>
      </c>
      <c r="G58" s="77" t="str">
        <f>VLOOKUP(F58,'[1]Весь прайс лист'!B:C,2,FALSE)</f>
        <v>Пульт управления 2-канальный, цвет бордовый INTI2R</v>
      </c>
      <c r="H58" s="77">
        <v>1</v>
      </c>
      <c r="I58" s="78">
        <f>VLOOKUP(F58,'[1]Весь прайс лист'!B:E,4,FALSE)</f>
        <v>1790</v>
      </c>
      <c r="J58" s="201"/>
      <c r="K58" s="202"/>
    </row>
    <row r="59" spans="1:11">
      <c r="A59" s="185"/>
      <c r="B59" s="236"/>
      <c r="C59" s="191"/>
      <c r="D59" s="195"/>
      <c r="E59" s="196"/>
      <c r="F59" s="77" t="s">
        <v>55</v>
      </c>
      <c r="G59" s="79" t="str">
        <f>VLOOKUP(F59,'[1]Весь прайс лист'!B:C,2,FALSE)</f>
        <v>Фотоэлементы Medium BlueBus EPMB</v>
      </c>
      <c r="H59" s="77">
        <v>1</v>
      </c>
      <c r="I59" s="78">
        <f>VLOOKUP(F59,'[1]Весь прайс лист'!B:E,4,FALSE)</f>
        <v>4650</v>
      </c>
      <c r="J59" s="201"/>
      <c r="K59" s="202"/>
    </row>
    <row r="60" spans="1:11" ht="15.75" thickBot="1">
      <c r="A60" s="185"/>
      <c r="B60" s="236"/>
      <c r="C60" s="191"/>
      <c r="D60" s="197"/>
      <c r="E60" s="198"/>
      <c r="F60" s="80" t="s">
        <v>32</v>
      </c>
      <c r="G60" s="81" t="str">
        <f>VLOOKUP(F60,'[1]Весь прайс лист'!B:C,2,FALSE)</f>
        <v>Лампа сигнальная с антенной, 12В ELDC</v>
      </c>
      <c r="H60" s="82">
        <v>1</v>
      </c>
      <c r="I60" s="83">
        <f>VLOOKUP(F60,'[1]Весь прайс лист'!B:E,4,FALSE)</f>
        <v>3150</v>
      </c>
      <c r="J60" s="203"/>
      <c r="K60" s="204"/>
    </row>
    <row r="61" spans="1:11">
      <c r="A61" s="185"/>
      <c r="B61" s="172" t="s">
        <v>33</v>
      </c>
      <c r="C61" s="173"/>
      <c r="D61" s="176"/>
      <c r="E61" s="177"/>
      <c r="F61" s="84" t="s">
        <v>32</v>
      </c>
      <c r="G61" s="84" t="str">
        <f>VLOOKUP(F61,'[1]Весь прайс лист'!B:C,2,FALSE)</f>
        <v>Лампа сигнальная с антенной, 12В ELDC</v>
      </c>
      <c r="H61" s="84">
        <v>1</v>
      </c>
      <c r="I61" s="85">
        <v>3150</v>
      </c>
      <c r="J61" s="147"/>
      <c r="K61" s="148"/>
    </row>
    <row r="62" spans="1:11">
      <c r="A62" s="185"/>
      <c r="B62" s="175"/>
      <c r="C62" s="176"/>
      <c r="D62" s="176"/>
      <c r="E62" s="177"/>
      <c r="F62" s="51" t="s">
        <v>22</v>
      </c>
      <c r="G62" s="51" t="str">
        <f>VLOOKUP(F62,'[1]Весь прайс лист'!B:C,2,FALSE)</f>
        <v>Электромеханический замок горизонтальный, 12В PLA11</v>
      </c>
      <c r="H62" s="51"/>
      <c r="I62" s="52">
        <f>VLOOKUP(F62,'[1]Весь прайс лист'!B:E,4,FALSE)</f>
        <v>9300</v>
      </c>
      <c r="J62" s="147"/>
      <c r="K62" s="148"/>
    </row>
    <row r="63" spans="1:11">
      <c r="A63" s="185"/>
      <c r="B63" s="175"/>
      <c r="C63" s="176"/>
      <c r="D63" s="176"/>
      <c r="E63" s="177"/>
      <c r="F63" s="51" t="s">
        <v>20</v>
      </c>
      <c r="G63" s="51" t="str">
        <f>VLOOKUP(F63,'[1]Весь прайс лист'!B:C,2,FALSE)</f>
        <v>Цифровой переключатель FLOR EDSW</v>
      </c>
      <c r="H63" s="51"/>
      <c r="I63" s="52">
        <f>VLOOKUP(F63,'[1]Весь прайс лист'!B:E,4,FALSE)</f>
        <v>7400</v>
      </c>
      <c r="J63" s="147"/>
      <c r="K63" s="148"/>
    </row>
    <row r="64" spans="1:11" ht="15.75" thickBot="1">
      <c r="A64" s="186"/>
      <c r="B64" s="178"/>
      <c r="C64" s="179"/>
      <c r="D64" s="179"/>
      <c r="E64" s="180"/>
      <c r="F64" s="55" t="s">
        <v>35</v>
      </c>
      <c r="G64" s="55" t="str">
        <f>VLOOKUP(F64,'[1]Весь прайс лист'!B:C,2,FALSE)</f>
        <v>Аккумуляторная батарея PS124</v>
      </c>
      <c r="H64" s="55"/>
      <c r="I64" s="56">
        <f>VLOOKUP(F64,'[1]Весь прайс лист'!B:E,4,FALSE)</f>
        <v>5950</v>
      </c>
      <c r="J64" s="149"/>
      <c r="K64" s="150"/>
    </row>
    <row r="65" spans="1:11">
      <c r="A65" s="151" t="s">
        <v>56</v>
      </c>
      <c r="B65" s="154" t="s">
        <v>57</v>
      </c>
      <c r="C65" s="207" t="s">
        <v>9</v>
      </c>
      <c r="D65" s="281" t="s">
        <v>58</v>
      </c>
      <c r="E65" s="213" t="s">
        <v>59</v>
      </c>
      <c r="F65" s="5" t="s">
        <v>60</v>
      </c>
      <c r="G65" s="5" t="str">
        <f>VLOOKUP(F65,'[1]Весь прайс лист'!B:C,2,FALSE)</f>
        <v>Привод для распашных ворот TO4016P</v>
      </c>
      <c r="H65" s="72">
        <v>2</v>
      </c>
      <c r="I65" s="73">
        <f>VLOOKUP(F65,'[1]Весь прайс лист'!B:E,4,FALSE)</f>
        <v>16900</v>
      </c>
      <c r="J65" s="216">
        <f>VLOOKUP(E65,'[1]Весь прайс лист'!B:E,4,FALSE)</f>
        <v>39900</v>
      </c>
      <c r="K65" s="219">
        <f>VLOOKUP(D65,'[1]Весь прайс лист'!B:E,4,FALSE)</f>
        <v>42900</v>
      </c>
    </row>
    <row r="66" spans="1:11">
      <c r="A66" s="152"/>
      <c r="B66" s="279"/>
      <c r="C66" s="208"/>
      <c r="D66" s="282"/>
      <c r="E66" s="214"/>
      <c r="F66" s="74" t="s">
        <v>15</v>
      </c>
      <c r="G66" s="74" t="str">
        <f>VLOOKUP(F66,'[1]Весь прайс лист'!B:C,2,FALSE)</f>
        <v>Приемник OXI</v>
      </c>
      <c r="H66" s="75">
        <v>1</v>
      </c>
      <c r="I66" s="76">
        <f>VLOOKUP(F66,'[1]Весь прайс лист'!B:E,4,FALSE)</f>
        <v>2900</v>
      </c>
      <c r="J66" s="217"/>
      <c r="K66" s="220"/>
    </row>
    <row r="67" spans="1:11">
      <c r="A67" s="152"/>
      <c r="B67" s="279"/>
      <c r="C67" s="208"/>
      <c r="D67" s="282"/>
      <c r="E67" s="214"/>
      <c r="F67" s="6" t="s">
        <v>14</v>
      </c>
      <c r="G67" s="6" t="str">
        <f>VLOOKUP(F67,'[1]Весь прайс лист'!B:C,2,FALSE)</f>
        <v>Блок управления MC800</v>
      </c>
      <c r="H67" s="77">
        <v>1</v>
      </c>
      <c r="I67" s="78">
        <f>VLOOKUP(F67,'[1]Весь прайс лист'!B:E,4,FALSE)</f>
        <v>10250</v>
      </c>
      <c r="J67" s="217"/>
      <c r="K67" s="220"/>
    </row>
    <row r="68" spans="1:11" ht="15.75" thickBot="1">
      <c r="A68" s="152"/>
      <c r="B68" s="279"/>
      <c r="C68" s="208"/>
      <c r="D68" s="282"/>
      <c r="E68" s="215"/>
      <c r="F68" s="34" t="s">
        <v>61</v>
      </c>
      <c r="G68" s="34" t="str">
        <f>VLOOKUP(F68,'[1]Весь прайс лист'!B:C,2,FALSE)</f>
        <v>Пульт управления FLO2R-S</v>
      </c>
      <c r="H68" s="82">
        <v>2</v>
      </c>
      <c r="I68" s="83">
        <f>VLOOKUP(F68,'[1]Весь прайс лист'!B:E,4,FALSE)</f>
        <v>1390</v>
      </c>
      <c r="J68" s="218"/>
      <c r="K68" s="220"/>
    </row>
    <row r="69" spans="1:11" ht="19.5" thickBot="1">
      <c r="A69" s="152"/>
      <c r="B69" s="279"/>
      <c r="C69" s="208"/>
      <c r="D69" s="282"/>
      <c r="E69" s="86"/>
      <c r="F69" s="9" t="s">
        <v>17</v>
      </c>
      <c r="G69" s="9" t="str">
        <f>VLOOKUP(F69,'[1]Весь прайс лист'!B:C,2,FALSE)</f>
        <v>Фотоэлементы Medium EPM</v>
      </c>
      <c r="H69" s="9">
        <v>1</v>
      </c>
      <c r="I69" s="10">
        <f>VLOOKUP(F69,'[1]Весь прайс лист'!B:E,4,FALSE)</f>
        <v>4650</v>
      </c>
      <c r="J69" s="11"/>
      <c r="K69" s="278"/>
    </row>
    <row r="70" spans="1:11">
      <c r="A70" s="152"/>
      <c r="B70" s="172" t="s">
        <v>18</v>
      </c>
      <c r="C70" s="173"/>
      <c r="D70" s="173"/>
      <c r="E70" s="269"/>
      <c r="F70" s="47" t="s">
        <v>19</v>
      </c>
      <c r="G70" s="47" t="str">
        <f>VLOOKUP(F70,'[1]Весь прайс лист'!B:C,2,FALSE)</f>
        <v>Лампа сигнальная с антенной, 230В ELAC</v>
      </c>
      <c r="H70" s="47"/>
      <c r="I70" s="48">
        <f>VLOOKUP(F70,'[1]Весь прайс лист'!B:E,4,FALSE)</f>
        <v>3150</v>
      </c>
      <c r="J70" s="145"/>
      <c r="K70" s="146"/>
    </row>
    <row r="71" spans="1:11">
      <c r="A71" s="152"/>
      <c r="B71" s="175"/>
      <c r="C71" s="176"/>
      <c r="D71" s="176"/>
      <c r="E71" s="270"/>
      <c r="F71" s="68" t="s">
        <v>20</v>
      </c>
      <c r="G71" s="68" t="str">
        <f>VLOOKUP(F71,'[1]Весь прайс лист'!B:C,2,FALSE)</f>
        <v>Цифровой переключатель FLOR EDSW</v>
      </c>
      <c r="H71" s="51"/>
      <c r="I71" s="52">
        <f>VLOOKUP(F71,'[1]Весь прайс лист'!B:E,4,FALSE)</f>
        <v>7400</v>
      </c>
      <c r="J71" s="147"/>
      <c r="K71" s="148"/>
    </row>
    <row r="72" spans="1:11">
      <c r="A72" s="152"/>
      <c r="B72" s="175"/>
      <c r="C72" s="176"/>
      <c r="D72" s="176"/>
      <c r="E72" s="270"/>
      <c r="F72" s="51" t="s">
        <v>21</v>
      </c>
      <c r="G72" s="51" t="str">
        <f>VLOOKUP(F72,'[1]Весь прайс лист'!B:C,2,FALSE)</f>
        <v>Электромеханический замок вертикальный, 12В PLA10</v>
      </c>
      <c r="H72" s="51"/>
      <c r="I72" s="52">
        <f>VLOOKUP(F72,'[1]Весь прайс лист'!B:E,4,FALSE)</f>
        <v>9300</v>
      </c>
      <c r="J72" s="147"/>
      <c r="K72" s="148"/>
    </row>
    <row r="73" spans="1:11" ht="15.75" thickBot="1">
      <c r="A73" s="152"/>
      <c r="B73" s="178"/>
      <c r="C73" s="179"/>
      <c r="D73" s="179"/>
      <c r="E73" s="271"/>
      <c r="F73" s="55" t="s">
        <v>22</v>
      </c>
      <c r="G73" s="55" t="str">
        <f>VLOOKUP(F73,'[1]Весь прайс лист'!B:C,2,FALSE)</f>
        <v>Электромеханический замок горизонтальный, 12В PLA11</v>
      </c>
      <c r="H73" s="55"/>
      <c r="I73" s="56">
        <f>VLOOKUP(F73,'[1]Весь прайс лист'!B:E,4,FALSE)</f>
        <v>9300</v>
      </c>
      <c r="J73" s="149"/>
      <c r="K73" s="150"/>
    </row>
    <row r="74" spans="1:11" ht="19.5" thickBot="1">
      <c r="A74" s="152"/>
      <c r="B74" s="25"/>
      <c r="C74" s="26"/>
      <c r="D74" s="26"/>
      <c r="E74" s="26"/>
      <c r="F74" s="87"/>
      <c r="G74" s="87"/>
      <c r="H74" s="87"/>
      <c r="I74" s="88"/>
      <c r="J74" s="53"/>
      <c r="K74" s="54"/>
    </row>
    <row r="75" spans="1:11">
      <c r="A75" s="152"/>
      <c r="B75" s="154" t="s">
        <v>57</v>
      </c>
      <c r="C75" s="207" t="s">
        <v>62</v>
      </c>
      <c r="D75" s="266" t="s">
        <v>63</v>
      </c>
      <c r="E75" s="252"/>
      <c r="F75" s="89" t="s">
        <v>60</v>
      </c>
      <c r="G75" s="89" t="str">
        <f>VLOOKUP(F75,'[1]Весь прайс лист'!B:C,2,FALSE)</f>
        <v>Привод для распашных ворот TO4016P</v>
      </c>
      <c r="H75" s="89">
        <v>2</v>
      </c>
      <c r="I75" s="90">
        <f>VLOOKUP(F75,'[1]Весь прайс лист'!B:E,4,FALSE)</f>
        <v>16900</v>
      </c>
      <c r="J75" s="257">
        <f>VLOOKUP(D75,'[1]Весь прайс лист'!B:E,4,FALSE)</f>
        <v>40900</v>
      </c>
      <c r="K75" s="258"/>
    </row>
    <row r="76" spans="1:11">
      <c r="A76" s="152"/>
      <c r="B76" s="279"/>
      <c r="C76" s="208"/>
      <c r="D76" s="267"/>
      <c r="E76" s="254"/>
      <c r="F76" s="91" t="s">
        <v>14</v>
      </c>
      <c r="G76" s="91" t="str">
        <f>VLOOKUP(F76,'[1]Весь прайс лист'!B:C,2,FALSE)</f>
        <v>Блок управления MC800</v>
      </c>
      <c r="H76" s="91">
        <v>1</v>
      </c>
      <c r="I76" s="92">
        <f>VLOOKUP(F76,'[1]Весь прайс лист'!B:E,4,FALSE)</f>
        <v>10250</v>
      </c>
      <c r="J76" s="259"/>
      <c r="K76" s="260"/>
    </row>
    <row r="77" spans="1:11">
      <c r="A77" s="152"/>
      <c r="B77" s="279"/>
      <c r="C77" s="208"/>
      <c r="D77" s="267"/>
      <c r="E77" s="254"/>
      <c r="F77" s="91" t="s">
        <v>15</v>
      </c>
      <c r="G77" s="91" t="str">
        <f>VLOOKUP(F77,'[1]Весь прайс лист'!B:C,2,FALSE)</f>
        <v>Приемник OXI</v>
      </c>
      <c r="H77" s="91">
        <v>1</v>
      </c>
      <c r="I77" s="92">
        <f>VLOOKUP(F77,'[1]Весь прайс лист'!B:E,4,FALSE)</f>
        <v>2900</v>
      </c>
      <c r="J77" s="259"/>
      <c r="K77" s="260"/>
    </row>
    <row r="78" spans="1:11">
      <c r="A78" s="152"/>
      <c r="B78" s="279"/>
      <c r="C78" s="208"/>
      <c r="D78" s="267"/>
      <c r="E78" s="254"/>
      <c r="F78" s="91" t="s">
        <v>61</v>
      </c>
      <c r="G78" s="91" t="str">
        <f>VLOOKUP(F78,'[1]Весь прайс лист'!B:C,2,FALSE)</f>
        <v>Пульт управления FLO2R-S</v>
      </c>
      <c r="H78" s="91">
        <v>2</v>
      </c>
      <c r="I78" s="92">
        <f>VLOOKUP(F78,'[1]Весь прайс лист'!B:E,4,FALSE)</f>
        <v>1390</v>
      </c>
      <c r="J78" s="259"/>
      <c r="K78" s="260"/>
    </row>
    <row r="79" spans="1:11" ht="15.75" thickBot="1">
      <c r="A79" s="152"/>
      <c r="B79" s="280"/>
      <c r="C79" s="209"/>
      <c r="D79" s="268"/>
      <c r="E79" s="256"/>
      <c r="F79" s="93" t="s">
        <v>64</v>
      </c>
      <c r="G79" s="93" t="str">
        <f>VLOOKUP(F79,'[1]Весь прайс лист'!B:C,2,FALSE)</f>
        <v>регулируемый кронштейн PLA16</v>
      </c>
      <c r="H79" s="93">
        <v>2</v>
      </c>
      <c r="I79" s="94">
        <f>VLOOKUP(F79,'[1]Весь прайс лист'!B:E,4,FALSE)</f>
        <v>2500</v>
      </c>
      <c r="J79" s="261"/>
      <c r="K79" s="262"/>
    </row>
    <row r="80" spans="1:11">
      <c r="A80" s="152"/>
      <c r="B80" s="154" t="s">
        <v>65</v>
      </c>
      <c r="C80" s="207" t="s">
        <v>62</v>
      </c>
      <c r="D80" s="266" t="s">
        <v>66</v>
      </c>
      <c r="E80" s="252"/>
      <c r="F80" s="89" t="s">
        <v>67</v>
      </c>
      <c r="G80" s="89" t="str">
        <f>VLOOKUP(F80,'[1]Весь прайс лист'!B:C,2,FALSE)</f>
        <v>Привод для распашных ворот TO4024</v>
      </c>
      <c r="H80" s="89">
        <v>2</v>
      </c>
      <c r="I80" s="90">
        <f>VLOOKUP(F80,'[1]Весь прайс лист'!B:E,4,FALSE)</f>
        <v>23750</v>
      </c>
      <c r="J80" s="257">
        <f>VLOOKUP(D80,'[1]Весь прайс лист'!B:E,4,FALSE)</f>
        <v>43900</v>
      </c>
      <c r="K80" s="258"/>
    </row>
    <row r="81" spans="1:11">
      <c r="A81" s="152"/>
      <c r="B81" s="155"/>
      <c r="C81" s="208"/>
      <c r="D81" s="267"/>
      <c r="E81" s="254"/>
      <c r="F81" s="91" t="s">
        <v>53</v>
      </c>
      <c r="G81" s="91" t="str">
        <f>VLOOKUP(F81,'[1]Весь прайс лист'!B:C,2,FALSE)</f>
        <v>Блок управления MC824H</v>
      </c>
      <c r="H81" s="91">
        <v>1</v>
      </c>
      <c r="I81" s="92">
        <f>VLOOKUP(F81,'[1]Весь прайс лист'!B:E,4,FALSE)</f>
        <v>20750</v>
      </c>
      <c r="J81" s="259"/>
      <c r="K81" s="260"/>
    </row>
    <row r="82" spans="1:11">
      <c r="A82" s="152"/>
      <c r="B82" s="155"/>
      <c r="C82" s="208"/>
      <c r="D82" s="267"/>
      <c r="E82" s="254"/>
      <c r="F82" s="91" t="s">
        <v>15</v>
      </c>
      <c r="G82" s="91" t="str">
        <f>VLOOKUP(F82,'[1]Весь прайс лист'!B:C,2,FALSE)</f>
        <v>Приемник OXI</v>
      </c>
      <c r="H82" s="91">
        <v>1</v>
      </c>
      <c r="I82" s="92">
        <f>VLOOKUP(F82,'[1]Весь прайс лист'!B:E,4,FALSE)</f>
        <v>2900</v>
      </c>
      <c r="J82" s="259"/>
      <c r="K82" s="260"/>
    </row>
    <row r="83" spans="1:11">
      <c r="A83" s="152"/>
      <c r="B83" s="155"/>
      <c r="C83" s="208"/>
      <c r="D83" s="267"/>
      <c r="E83" s="254"/>
      <c r="F83" s="91" t="s">
        <v>32</v>
      </c>
      <c r="G83" s="91" t="str">
        <f>VLOOKUP(F83,'[1]Весь прайс лист'!B:C,2,FALSE)</f>
        <v>Лампа сигнальная с антенной, 12В ELDC</v>
      </c>
      <c r="H83" s="91">
        <v>1</v>
      </c>
      <c r="I83" s="92">
        <f>VLOOKUP(F83,'[1]Весь прайс лист'!B:E,4,FALSE)</f>
        <v>3150</v>
      </c>
      <c r="J83" s="259"/>
      <c r="K83" s="260"/>
    </row>
    <row r="84" spans="1:11" ht="15.75" thickBot="1">
      <c r="A84" s="152"/>
      <c r="B84" s="156"/>
      <c r="C84" s="209"/>
      <c r="D84" s="268"/>
      <c r="E84" s="256"/>
      <c r="F84" s="93" t="s">
        <v>55</v>
      </c>
      <c r="G84" s="93" t="str">
        <f>VLOOKUP(F84,'[1]Весь прайс лист'!B:C,2,FALSE)</f>
        <v>Фотоэлементы Medium BlueBus EPMB</v>
      </c>
      <c r="H84" s="93">
        <v>1</v>
      </c>
      <c r="I84" s="94">
        <f>VLOOKUP(F84,'[1]Весь прайс лист'!B:E,4,FALSE)</f>
        <v>4650</v>
      </c>
      <c r="J84" s="259"/>
      <c r="K84" s="260"/>
    </row>
    <row r="85" spans="1:11">
      <c r="A85" s="152"/>
      <c r="B85" s="172" t="s">
        <v>18</v>
      </c>
      <c r="C85" s="173"/>
      <c r="D85" s="173"/>
      <c r="E85" s="269"/>
      <c r="F85" s="47" t="s">
        <v>19</v>
      </c>
      <c r="G85" s="47" t="str">
        <f>VLOOKUP(F85,'[1]Весь прайс лист'!B:C,2,FALSE)</f>
        <v>Лампа сигнальная с антенной, 230В ELAC</v>
      </c>
      <c r="H85" s="47"/>
      <c r="I85" s="48">
        <f>VLOOKUP(F85,'[1]Весь прайс лист'!B:E,4,FALSE)</f>
        <v>3150</v>
      </c>
      <c r="J85" s="145"/>
      <c r="K85" s="146"/>
    </row>
    <row r="86" spans="1:11">
      <c r="A86" s="152"/>
      <c r="B86" s="175"/>
      <c r="C86" s="176"/>
      <c r="D86" s="176"/>
      <c r="E86" s="270"/>
      <c r="F86" s="68" t="s">
        <v>20</v>
      </c>
      <c r="G86" s="68" t="str">
        <f>VLOOKUP(F86,'[1]Весь прайс лист'!B:C,2,FALSE)</f>
        <v>Цифровой переключатель FLOR EDSW</v>
      </c>
      <c r="H86" s="51"/>
      <c r="I86" s="52">
        <f>VLOOKUP(F86,'[1]Весь прайс лист'!B:E,4,FALSE)</f>
        <v>7400</v>
      </c>
      <c r="J86" s="147"/>
      <c r="K86" s="148"/>
    </row>
    <row r="87" spans="1:11">
      <c r="A87" s="152"/>
      <c r="B87" s="175"/>
      <c r="C87" s="176"/>
      <c r="D87" s="176"/>
      <c r="E87" s="270"/>
      <c r="F87" s="51" t="s">
        <v>21</v>
      </c>
      <c r="G87" s="51" t="str">
        <f>VLOOKUP(F87,'[1]Весь прайс лист'!B:C,2,FALSE)</f>
        <v>Электромеханический замок вертикальный, 12В PLA10</v>
      </c>
      <c r="H87" s="51"/>
      <c r="I87" s="52">
        <f>VLOOKUP(F87,'[1]Весь прайс лист'!B:E,4,FALSE)</f>
        <v>9300</v>
      </c>
      <c r="J87" s="147"/>
      <c r="K87" s="148"/>
    </row>
    <row r="88" spans="1:11" ht="15.75" thickBot="1">
      <c r="A88" s="152"/>
      <c r="B88" s="178"/>
      <c r="C88" s="179"/>
      <c r="D88" s="179"/>
      <c r="E88" s="271"/>
      <c r="F88" s="55" t="s">
        <v>22</v>
      </c>
      <c r="G88" s="55" t="str">
        <f>VLOOKUP(F88,'[1]Весь прайс лист'!B:C,2,FALSE)</f>
        <v>Электромеханический замок горизонтальный, 12В PLA11</v>
      </c>
      <c r="H88" s="55"/>
      <c r="I88" s="56">
        <f>VLOOKUP(F88,'[1]Весь прайс лист'!B:E,4,FALSE)</f>
        <v>9300</v>
      </c>
      <c r="J88" s="149"/>
      <c r="K88" s="150"/>
    </row>
    <row r="89" spans="1:11" ht="19.5" thickBot="1">
      <c r="A89" s="24"/>
      <c r="B89" s="25"/>
      <c r="C89" s="26"/>
      <c r="D89" s="26"/>
      <c r="E89" s="26"/>
      <c r="F89" s="87"/>
      <c r="G89" s="87"/>
      <c r="H89" s="87"/>
      <c r="I89" s="88"/>
      <c r="J89" s="95"/>
      <c r="K89" s="54"/>
    </row>
    <row r="90" spans="1:11">
      <c r="A90" s="151" t="s">
        <v>56</v>
      </c>
      <c r="B90" s="205" t="s">
        <v>68</v>
      </c>
      <c r="C90" s="207" t="s">
        <v>9</v>
      </c>
      <c r="D90" s="210" t="s">
        <v>69</v>
      </c>
      <c r="E90" s="213" t="s">
        <v>70</v>
      </c>
      <c r="F90" s="5" t="s">
        <v>71</v>
      </c>
      <c r="G90" s="5" t="str">
        <f>VLOOKUP(F90,'[1]Весь прайс лист'!B:C,2,FALSE)</f>
        <v>Привод для распашных ворот TO5016P</v>
      </c>
      <c r="H90" s="72">
        <v>2</v>
      </c>
      <c r="I90" s="73">
        <f>VLOOKUP(F90,'[1]Весь прайс лист'!B:E,4,FALSE)</f>
        <v>19800</v>
      </c>
      <c r="J90" s="216">
        <f>VLOOKUP(E90,'[1]Весь прайс лист'!B:E,4,FALSE)</f>
        <v>42900</v>
      </c>
      <c r="K90" s="219">
        <f>VLOOKUP(D90,'[1]Весь прайс лист'!B:E,4,FALSE)</f>
        <v>45900</v>
      </c>
    </row>
    <row r="91" spans="1:11">
      <c r="A91" s="152"/>
      <c r="B91" s="206"/>
      <c r="C91" s="208"/>
      <c r="D91" s="211"/>
      <c r="E91" s="214"/>
      <c r="F91" s="74" t="s">
        <v>15</v>
      </c>
      <c r="G91" s="74" t="str">
        <f>VLOOKUP(F91,'[1]Весь прайс лист'!B:C,2,FALSE)</f>
        <v>Приемник OXI</v>
      </c>
      <c r="H91" s="75">
        <v>1</v>
      </c>
      <c r="I91" s="76">
        <f>VLOOKUP(F91,'[1]Весь прайс лист'!B:E,4,FALSE)</f>
        <v>2900</v>
      </c>
      <c r="J91" s="217"/>
      <c r="K91" s="220"/>
    </row>
    <row r="92" spans="1:11">
      <c r="A92" s="152"/>
      <c r="B92" s="206"/>
      <c r="C92" s="208"/>
      <c r="D92" s="211"/>
      <c r="E92" s="214"/>
      <c r="F92" s="6" t="s">
        <v>14</v>
      </c>
      <c r="G92" s="6" t="str">
        <f>VLOOKUP(F92,'[1]Весь прайс лист'!B:C,2,FALSE)</f>
        <v>Блок управления MC800</v>
      </c>
      <c r="H92" s="77">
        <v>1</v>
      </c>
      <c r="I92" s="78">
        <f>VLOOKUP(F92,'[1]Весь прайс лист'!B:E,4,FALSE)</f>
        <v>10250</v>
      </c>
      <c r="J92" s="217"/>
      <c r="K92" s="220"/>
    </row>
    <row r="93" spans="1:11" ht="15.75" thickBot="1">
      <c r="A93" s="152"/>
      <c r="B93" s="206"/>
      <c r="C93" s="208"/>
      <c r="D93" s="211"/>
      <c r="E93" s="215"/>
      <c r="F93" s="34" t="s">
        <v>61</v>
      </c>
      <c r="G93" s="34" t="str">
        <f>VLOOKUP(F93,'[1]Весь прайс лист'!B:C,2,FALSE)</f>
        <v>Пульт управления FLO2R-S</v>
      </c>
      <c r="H93" s="82">
        <v>2</v>
      </c>
      <c r="I93" s="83">
        <f>VLOOKUP(F93,'[1]Весь прайс лист'!B:E,4,FALSE)</f>
        <v>1390</v>
      </c>
      <c r="J93" s="218"/>
      <c r="K93" s="220"/>
    </row>
    <row r="94" spans="1:11" ht="19.5" thickBot="1">
      <c r="A94" s="152"/>
      <c r="B94" s="206"/>
      <c r="C94" s="208"/>
      <c r="D94" s="212"/>
      <c r="E94" s="96"/>
      <c r="F94" s="97" t="s">
        <v>17</v>
      </c>
      <c r="G94" s="97" t="str">
        <f>VLOOKUP(F94,'[1]Весь прайс лист'!B:C,2,FALSE)</f>
        <v>Фотоэлементы Medium EPM</v>
      </c>
      <c r="H94" s="97">
        <v>1</v>
      </c>
      <c r="I94" s="98">
        <f>VLOOKUP(F94,'[1]Весь прайс лист'!B:E,4,FALSE)</f>
        <v>4650</v>
      </c>
      <c r="J94" s="99"/>
      <c r="K94" s="221"/>
    </row>
    <row r="95" spans="1:11">
      <c r="A95" s="152"/>
      <c r="B95" s="206"/>
      <c r="C95" s="208"/>
      <c r="D95" s="272" t="s">
        <v>72</v>
      </c>
      <c r="E95" s="273"/>
      <c r="F95" s="100" t="s">
        <v>71</v>
      </c>
      <c r="G95" s="100" t="str">
        <f>VLOOKUP(F95,'[1]Весь прайс лист'!B:C,2,FALSE)</f>
        <v>Привод для распашных ворот TO5016P</v>
      </c>
      <c r="H95" s="100">
        <v>2</v>
      </c>
      <c r="I95" s="101">
        <f>VLOOKUP(F95,'[1]Весь прайс лист'!B:E,4,FALSE)</f>
        <v>19800</v>
      </c>
      <c r="J95" s="263">
        <f>VLOOKUP(D95,'[1]Весь прайс лист'!B:E,4,FALSE)</f>
        <v>48900</v>
      </c>
      <c r="K95" s="167"/>
    </row>
    <row r="96" spans="1:11">
      <c r="A96" s="152"/>
      <c r="B96" s="206"/>
      <c r="C96" s="208"/>
      <c r="D96" s="274"/>
      <c r="E96" s="275"/>
      <c r="F96" s="102" t="s">
        <v>15</v>
      </c>
      <c r="G96" s="102" t="str">
        <f>VLOOKUP(F96,'[1]Весь прайс лист'!B:C,2,FALSE)</f>
        <v>Приемник OXI</v>
      </c>
      <c r="H96" s="102">
        <v>1</v>
      </c>
      <c r="I96" s="103">
        <f>VLOOKUP(F96,'[1]Весь прайс лист'!B:E,4,FALSE)</f>
        <v>2900</v>
      </c>
      <c r="J96" s="264"/>
      <c r="K96" s="169"/>
    </row>
    <row r="97" spans="1:11">
      <c r="A97" s="152"/>
      <c r="B97" s="206"/>
      <c r="C97" s="208"/>
      <c r="D97" s="274"/>
      <c r="E97" s="275"/>
      <c r="F97" s="102" t="s">
        <v>14</v>
      </c>
      <c r="G97" s="102" t="str">
        <f>VLOOKUP(F97,'[1]Весь прайс лист'!B:C,2,FALSE)</f>
        <v>Блок управления MC800</v>
      </c>
      <c r="H97" s="102">
        <v>1</v>
      </c>
      <c r="I97" s="103">
        <f>VLOOKUP(F97,'[1]Весь прайс лист'!B:E,4,FALSE)</f>
        <v>10250</v>
      </c>
      <c r="J97" s="264"/>
      <c r="K97" s="169"/>
    </row>
    <row r="98" spans="1:11">
      <c r="A98" s="152"/>
      <c r="B98" s="206"/>
      <c r="C98" s="208"/>
      <c r="D98" s="274"/>
      <c r="E98" s="275"/>
      <c r="F98" s="102" t="s">
        <v>61</v>
      </c>
      <c r="G98" s="102" t="str">
        <f>VLOOKUP(F98,'[1]Весь прайс лист'!B:C,2,FALSE)</f>
        <v>Пульт управления FLO2R-S</v>
      </c>
      <c r="H98" s="102">
        <v>2</v>
      </c>
      <c r="I98" s="103">
        <f>VLOOKUP(F98,'[1]Весь прайс лист'!B:E,4,FALSE)</f>
        <v>1390</v>
      </c>
      <c r="J98" s="264"/>
      <c r="K98" s="169"/>
    </row>
    <row r="99" spans="1:11" ht="15.75" thickBot="1">
      <c r="A99" s="152"/>
      <c r="B99" s="229"/>
      <c r="C99" s="209"/>
      <c r="D99" s="276"/>
      <c r="E99" s="277"/>
      <c r="F99" s="104" t="s">
        <v>48</v>
      </c>
      <c r="G99" s="104" t="str">
        <f>VLOOKUP(F99,'[1]Весь прайс лист'!B:C,2,FALSE)</f>
        <v>Блок программирования, управления и диагностики OVIEW/A</v>
      </c>
      <c r="H99" s="104">
        <v>1</v>
      </c>
      <c r="I99" s="105">
        <f>VLOOKUP(F99,'[1]Весь прайс лист'!B:E,4,FALSE)</f>
        <v>17900</v>
      </c>
      <c r="J99" s="265"/>
      <c r="K99" s="171"/>
    </row>
    <row r="100" spans="1:11">
      <c r="A100" s="152"/>
      <c r="B100" s="172" t="s">
        <v>33</v>
      </c>
      <c r="C100" s="173"/>
      <c r="D100" s="176"/>
      <c r="E100" s="177"/>
      <c r="F100" s="84" t="s">
        <v>19</v>
      </c>
      <c r="G100" s="84" t="str">
        <f>VLOOKUP(F100,'[1]Весь прайс лист'!B:C,2,FALSE)</f>
        <v>Лампа сигнальная с антенной, 230В ELAC</v>
      </c>
      <c r="H100" s="84"/>
      <c r="I100" s="85">
        <f>VLOOKUP(F100,'[1]Весь прайс лист'!B:E,4,FALSE)</f>
        <v>3150</v>
      </c>
      <c r="J100" s="147"/>
      <c r="K100" s="148"/>
    </row>
    <row r="101" spans="1:11">
      <c r="A101" s="152"/>
      <c r="B101" s="175"/>
      <c r="C101" s="176"/>
      <c r="D101" s="176"/>
      <c r="E101" s="177"/>
      <c r="F101" s="68" t="s">
        <v>20</v>
      </c>
      <c r="G101" s="68" t="str">
        <f>VLOOKUP(F101,'[1]Весь прайс лист'!B:C,2,FALSE)</f>
        <v>Цифровой переключатель FLOR EDSW</v>
      </c>
      <c r="H101" s="51"/>
      <c r="I101" s="52">
        <f>VLOOKUP(F101,'[1]Весь прайс лист'!B:E,4,FALSE)</f>
        <v>7400</v>
      </c>
      <c r="J101" s="147"/>
      <c r="K101" s="148"/>
    </row>
    <row r="102" spans="1:11">
      <c r="A102" s="152"/>
      <c r="B102" s="175"/>
      <c r="C102" s="176"/>
      <c r="D102" s="176"/>
      <c r="E102" s="177"/>
      <c r="F102" s="51" t="s">
        <v>21</v>
      </c>
      <c r="G102" s="51" t="str">
        <f>VLOOKUP(F102,'[1]Весь прайс лист'!B:C,2,FALSE)</f>
        <v>Электромеханический замок вертикальный, 12В PLA10</v>
      </c>
      <c r="H102" s="51"/>
      <c r="I102" s="52">
        <f>VLOOKUP(F102,'[1]Весь прайс лист'!B:E,4,FALSE)</f>
        <v>9300</v>
      </c>
      <c r="J102" s="147"/>
      <c r="K102" s="148"/>
    </row>
    <row r="103" spans="1:11" ht="15.75" thickBot="1">
      <c r="A103" s="152"/>
      <c r="B103" s="178"/>
      <c r="C103" s="179"/>
      <c r="D103" s="179"/>
      <c r="E103" s="180"/>
      <c r="F103" s="55" t="s">
        <v>22</v>
      </c>
      <c r="G103" s="55" t="str">
        <f>VLOOKUP(F103,'[1]Весь прайс лист'!B:C,2,FALSE)</f>
        <v>Электромеханический замок горизонтальный, 12В PLA11</v>
      </c>
      <c r="H103" s="55"/>
      <c r="I103" s="56">
        <f>VLOOKUP(F103,'[1]Весь прайс лист'!B:E,4,FALSE)</f>
        <v>9300</v>
      </c>
      <c r="J103" s="149"/>
      <c r="K103" s="150"/>
    </row>
    <row r="104" spans="1:11">
      <c r="A104" s="152"/>
      <c r="B104" s="205" t="s">
        <v>68</v>
      </c>
      <c r="C104" s="207" t="s">
        <v>62</v>
      </c>
      <c r="D104" s="266" t="s">
        <v>73</v>
      </c>
      <c r="E104" s="252"/>
      <c r="F104" s="89" t="s">
        <v>71</v>
      </c>
      <c r="G104" s="89" t="str">
        <f>VLOOKUP(F104,'[1]Весь прайс лист'!B:C,2,FALSE)</f>
        <v>Привод для распашных ворот TO5016P</v>
      </c>
      <c r="H104" s="89">
        <v>2</v>
      </c>
      <c r="I104" s="90">
        <f>VLOOKUP(F104,'[1]Весь прайс лист'!B:E,4,FALSE)</f>
        <v>19800</v>
      </c>
      <c r="J104" s="257">
        <f>VLOOKUP(D104,'[1]Весь прайс лист'!B:E,4,FALSE)</f>
        <v>43900</v>
      </c>
      <c r="K104" s="258"/>
    </row>
    <row r="105" spans="1:11">
      <c r="A105" s="152"/>
      <c r="B105" s="206"/>
      <c r="C105" s="208"/>
      <c r="D105" s="267"/>
      <c r="E105" s="254"/>
      <c r="F105" s="91" t="s">
        <v>14</v>
      </c>
      <c r="G105" s="91" t="str">
        <f>VLOOKUP(F105,'[1]Весь прайс лист'!B:C,2,FALSE)</f>
        <v>Блок управления MC800</v>
      </c>
      <c r="H105" s="91">
        <v>1</v>
      </c>
      <c r="I105" s="92">
        <f>VLOOKUP(F105,'[1]Весь прайс лист'!B:E,4,FALSE)</f>
        <v>10250</v>
      </c>
      <c r="J105" s="259"/>
      <c r="K105" s="260"/>
    </row>
    <row r="106" spans="1:11">
      <c r="A106" s="152"/>
      <c r="B106" s="206"/>
      <c r="C106" s="208"/>
      <c r="D106" s="267"/>
      <c r="E106" s="254"/>
      <c r="F106" s="91" t="s">
        <v>15</v>
      </c>
      <c r="G106" s="91" t="str">
        <f>VLOOKUP(F106,'[1]Весь прайс лист'!B:C,2,FALSE)</f>
        <v>Приемник OXI</v>
      </c>
      <c r="H106" s="91">
        <v>1</v>
      </c>
      <c r="I106" s="92">
        <f>VLOOKUP(F106,'[1]Весь прайс лист'!B:E,4,FALSE)</f>
        <v>2900</v>
      </c>
      <c r="J106" s="259"/>
      <c r="K106" s="260"/>
    </row>
    <row r="107" spans="1:11">
      <c r="A107" s="152"/>
      <c r="B107" s="206"/>
      <c r="C107" s="208"/>
      <c r="D107" s="267"/>
      <c r="E107" s="254"/>
      <c r="F107" s="91" t="s">
        <v>61</v>
      </c>
      <c r="G107" s="91" t="str">
        <f>VLOOKUP(F107,'[1]Весь прайс лист'!B:C,2,FALSE)</f>
        <v>Пульт управления FLO2R-S</v>
      </c>
      <c r="H107" s="91">
        <v>2</v>
      </c>
      <c r="I107" s="92">
        <f>VLOOKUP(F107,'[1]Весь прайс лист'!B:E,4,FALSE)</f>
        <v>1390</v>
      </c>
      <c r="J107" s="259"/>
      <c r="K107" s="260"/>
    </row>
    <row r="108" spans="1:11" ht="15.75" thickBot="1">
      <c r="A108" s="152"/>
      <c r="B108" s="206"/>
      <c r="C108" s="209"/>
      <c r="D108" s="268"/>
      <c r="E108" s="256"/>
      <c r="F108" s="93" t="s">
        <v>64</v>
      </c>
      <c r="G108" s="93" t="str">
        <f>VLOOKUP(F108,'[1]Весь прайс лист'!B:C,2,FALSE)</f>
        <v>регулируемый кронштейн PLA16</v>
      </c>
      <c r="H108" s="93">
        <v>2</v>
      </c>
      <c r="I108" s="94">
        <f>VLOOKUP(F108,'[1]Весь прайс лист'!B:E,4,FALSE)</f>
        <v>2500</v>
      </c>
      <c r="J108" s="261"/>
      <c r="K108" s="262"/>
    </row>
    <row r="109" spans="1:11">
      <c r="A109" s="152"/>
      <c r="B109" s="172" t="s">
        <v>33</v>
      </c>
      <c r="C109" s="173"/>
      <c r="D109" s="173"/>
      <c r="E109" s="174"/>
      <c r="F109" s="47" t="s">
        <v>19</v>
      </c>
      <c r="G109" s="47" t="str">
        <f>VLOOKUP(F109,'[1]Весь прайс лист'!B:C,2,FALSE)</f>
        <v>Лампа сигнальная с антенной, 230В ELAC</v>
      </c>
      <c r="H109" s="47"/>
      <c r="I109" s="48">
        <f>VLOOKUP(F109,'[1]Весь прайс лист'!B:E,4,FALSE)</f>
        <v>3150</v>
      </c>
      <c r="J109" s="145"/>
      <c r="K109" s="146"/>
    </row>
    <row r="110" spans="1:11">
      <c r="A110" s="152"/>
      <c r="B110" s="175"/>
      <c r="C110" s="176"/>
      <c r="D110" s="176"/>
      <c r="E110" s="177"/>
      <c r="F110" s="68" t="s">
        <v>20</v>
      </c>
      <c r="G110" s="68" t="str">
        <f>VLOOKUP(F110,'[1]Весь прайс лист'!B:C,2,FALSE)</f>
        <v>Цифровой переключатель FLOR EDSW</v>
      </c>
      <c r="H110" s="51"/>
      <c r="I110" s="52">
        <f>VLOOKUP(F110,'[1]Весь прайс лист'!B:E,4,FALSE)</f>
        <v>7400</v>
      </c>
      <c r="J110" s="147"/>
      <c r="K110" s="148"/>
    </row>
    <row r="111" spans="1:11">
      <c r="A111" s="152"/>
      <c r="B111" s="175"/>
      <c r="C111" s="176"/>
      <c r="D111" s="176"/>
      <c r="E111" s="177"/>
      <c r="F111" s="51" t="s">
        <v>21</v>
      </c>
      <c r="G111" s="51" t="str">
        <f>VLOOKUP(F111,'[1]Весь прайс лист'!B:C,2,FALSE)</f>
        <v>Электромеханический замок вертикальный, 12В PLA10</v>
      </c>
      <c r="H111" s="51"/>
      <c r="I111" s="52">
        <f>VLOOKUP(F111,'[1]Весь прайс лист'!B:E,4,FALSE)</f>
        <v>9300</v>
      </c>
      <c r="J111" s="147"/>
      <c r="K111" s="148"/>
    </row>
    <row r="112" spans="1:11" ht="15.75" thickBot="1">
      <c r="A112" s="153"/>
      <c r="B112" s="178"/>
      <c r="C112" s="179"/>
      <c r="D112" s="179"/>
      <c r="E112" s="180"/>
      <c r="F112" s="55" t="s">
        <v>22</v>
      </c>
      <c r="G112" s="55" t="str">
        <f>VLOOKUP(F112,'[1]Весь прайс лист'!B:C,2,FALSE)</f>
        <v>Электромеханический замок горизонтальный, 12В PLA11</v>
      </c>
      <c r="H112" s="55"/>
      <c r="I112" s="56">
        <f>VLOOKUP(F112,'[1]Весь прайс лист'!B:E,4,FALSE)</f>
        <v>9300</v>
      </c>
      <c r="J112" s="149"/>
      <c r="K112" s="150"/>
    </row>
    <row r="113" spans="1:11">
      <c r="A113" s="250" t="s">
        <v>56</v>
      </c>
      <c r="B113" s="154" t="s">
        <v>74</v>
      </c>
      <c r="C113" s="157" t="s">
        <v>75</v>
      </c>
      <c r="D113" s="160" t="s">
        <v>76</v>
      </c>
      <c r="E113" s="161"/>
      <c r="F113" s="100" t="s">
        <v>77</v>
      </c>
      <c r="G113" s="100" t="str">
        <f>VLOOKUP(F113,'[1]Весь прайс лист'!B:C,2,FALSE)</f>
        <v>Привод для распашных ворот TO5024</v>
      </c>
      <c r="H113" s="100">
        <v>2</v>
      </c>
      <c r="I113" s="101">
        <f>VLOOKUP(F113,'[1]Весь прайс лист'!B:E,4,FALSE)</f>
        <v>26000</v>
      </c>
      <c r="J113" s="166">
        <f>I113*H113+I114*H114+I115*H115+I116*H116+I117*H117</f>
        <v>83450</v>
      </c>
      <c r="K113" s="167"/>
    </row>
    <row r="114" spans="1:11">
      <c r="A114" s="143"/>
      <c r="B114" s="155"/>
      <c r="C114" s="158"/>
      <c r="D114" s="162"/>
      <c r="E114" s="163"/>
      <c r="F114" s="106" t="s">
        <v>53</v>
      </c>
      <c r="G114" s="106" t="str">
        <f>VLOOKUP(F114,'[1]Весь прайс лист'!B:C,2,FALSE)</f>
        <v>Блок управления MC824H</v>
      </c>
      <c r="H114" s="106">
        <v>1</v>
      </c>
      <c r="I114" s="107">
        <f>VLOOKUP(F114,'[1]Весь прайс лист'!B:E,4,FALSE)</f>
        <v>20750</v>
      </c>
      <c r="J114" s="168"/>
      <c r="K114" s="169"/>
    </row>
    <row r="115" spans="1:11">
      <c r="A115" s="143"/>
      <c r="B115" s="155"/>
      <c r="C115" s="158"/>
      <c r="D115" s="162"/>
      <c r="E115" s="163"/>
      <c r="F115" s="106" t="s">
        <v>15</v>
      </c>
      <c r="G115" s="106" t="str">
        <f>VLOOKUP(F115,'[1]Весь прайс лист'!B:C,2,FALSE)</f>
        <v>Приемник OXI</v>
      </c>
      <c r="H115" s="106">
        <v>1</v>
      </c>
      <c r="I115" s="107">
        <f>VLOOKUP(F115,'[1]Весь прайс лист'!B:E,4,FALSE)</f>
        <v>2900</v>
      </c>
      <c r="J115" s="168"/>
      <c r="K115" s="169"/>
    </row>
    <row r="116" spans="1:11">
      <c r="A116" s="143"/>
      <c r="B116" s="155"/>
      <c r="C116" s="158"/>
      <c r="D116" s="162"/>
      <c r="E116" s="163"/>
      <c r="F116" s="106" t="s">
        <v>32</v>
      </c>
      <c r="G116" s="106" t="str">
        <f>VLOOKUP(F116,'[1]Весь прайс лист'!B:C,2,FALSE)</f>
        <v>Лампа сигнальная с антенной, 12В ELDC</v>
      </c>
      <c r="H116" s="106">
        <v>1</v>
      </c>
      <c r="I116" s="107">
        <f>VLOOKUP(F116,'[1]Весь прайс лист'!B:E,4,FALSE)</f>
        <v>3150</v>
      </c>
      <c r="J116" s="168"/>
      <c r="K116" s="169"/>
    </row>
    <row r="117" spans="1:11" ht="15.75" thickBot="1">
      <c r="A117" s="143"/>
      <c r="B117" s="156"/>
      <c r="C117" s="159"/>
      <c r="D117" s="164"/>
      <c r="E117" s="165"/>
      <c r="F117" s="108" t="s">
        <v>55</v>
      </c>
      <c r="G117" s="108" t="str">
        <f>VLOOKUP(F117,'[1]Весь прайс лист'!B:C,2,FALSE)</f>
        <v>Фотоэлементы Medium BlueBus EPMB</v>
      </c>
      <c r="H117" s="108">
        <v>1</v>
      </c>
      <c r="I117" s="109">
        <f>VLOOKUP(F117,'[1]Весь прайс лист'!B:E,4,FALSE)</f>
        <v>4650</v>
      </c>
      <c r="J117" s="170"/>
      <c r="K117" s="171"/>
    </row>
    <row r="118" spans="1:11" ht="19.5" thickBot="1">
      <c r="A118" s="24"/>
      <c r="B118" s="25"/>
      <c r="C118" s="26"/>
      <c r="D118" s="26"/>
      <c r="E118" s="110"/>
      <c r="F118" s="87"/>
      <c r="G118" s="87"/>
      <c r="H118" s="87"/>
      <c r="I118" s="88"/>
      <c r="J118" s="95"/>
      <c r="K118" s="54"/>
    </row>
    <row r="119" spans="1:11">
      <c r="A119" s="184" t="s">
        <v>78</v>
      </c>
      <c r="B119" s="187" t="s">
        <v>79</v>
      </c>
      <c r="C119" s="190" t="s">
        <v>9</v>
      </c>
      <c r="D119" s="193" t="s">
        <v>80</v>
      </c>
      <c r="E119" s="194"/>
      <c r="F119" s="5" t="s">
        <v>81</v>
      </c>
      <c r="G119" s="5" t="str">
        <f>VLOOKUP(F119,'[1]Весь прайс лист'!B:C,2,FALSE)</f>
        <v>Привод для распашных ворот TO5024HS</v>
      </c>
      <c r="H119" s="72">
        <v>2</v>
      </c>
      <c r="I119" s="73">
        <f>VLOOKUP(F119,'[1]Весь прайс лист'!B:E,4,FALSE)</f>
        <v>30050</v>
      </c>
      <c r="J119" s="244">
        <f>VLOOKUP(D119,'[1]Весь прайс лист'!B:E,4,FALSE)</f>
        <v>53900</v>
      </c>
      <c r="K119" s="245"/>
    </row>
    <row r="120" spans="1:11">
      <c r="A120" s="185"/>
      <c r="B120" s="188"/>
      <c r="C120" s="191"/>
      <c r="D120" s="195"/>
      <c r="E120" s="196"/>
      <c r="F120" s="6" t="s">
        <v>53</v>
      </c>
      <c r="G120" s="6" t="str">
        <f>VLOOKUP(F120,'[1]Весь прайс лист'!B:C,2,FALSE)</f>
        <v>Блок управления MC824H</v>
      </c>
      <c r="H120" s="75">
        <v>1</v>
      </c>
      <c r="I120" s="76">
        <f>VLOOKUP(F120,'[1]Весь прайс лист'!B:E,4,FALSE)</f>
        <v>20750</v>
      </c>
      <c r="J120" s="246"/>
      <c r="K120" s="247"/>
    </row>
    <row r="121" spans="1:11">
      <c r="A121" s="185"/>
      <c r="B121" s="188"/>
      <c r="C121" s="191"/>
      <c r="D121" s="195"/>
      <c r="E121" s="196"/>
      <c r="F121" s="77" t="s">
        <v>15</v>
      </c>
      <c r="G121" s="77" t="str">
        <f>VLOOKUP(F121,'[1]Весь прайс лист'!B:C,2,FALSE)</f>
        <v>Приемник OXI</v>
      </c>
      <c r="H121" s="77">
        <v>1</v>
      </c>
      <c r="I121" s="78">
        <f>VLOOKUP(F121,'[1]Весь прайс лист'!B:E,4,FALSE)</f>
        <v>2900</v>
      </c>
      <c r="J121" s="246"/>
      <c r="K121" s="247"/>
    </row>
    <row r="122" spans="1:11">
      <c r="A122" s="185"/>
      <c r="B122" s="188"/>
      <c r="C122" s="191"/>
      <c r="D122" s="195"/>
      <c r="E122" s="196"/>
      <c r="F122" s="77" t="s">
        <v>54</v>
      </c>
      <c r="G122" s="77" t="str">
        <f>VLOOKUP(F122,'[1]Весь прайс лист'!B:C,2,FALSE)</f>
        <v>Пульт управления 2-канальный, цвет бордовый INTI2R</v>
      </c>
      <c r="H122" s="77">
        <v>1</v>
      </c>
      <c r="I122" s="78">
        <f>VLOOKUP(F122,'[1]Весь прайс лист'!B:E,4,FALSE)</f>
        <v>1790</v>
      </c>
      <c r="J122" s="246"/>
      <c r="K122" s="247"/>
    </row>
    <row r="123" spans="1:11">
      <c r="A123" s="185"/>
      <c r="B123" s="188"/>
      <c r="C123" s="191"/>
      <c r="D123" s="195"/>
      <c r="E123" s="196"/>
      <c r="F123" s="77" t="s">
        <v>55</v>
      </c>
      <c r="G123" s="77" t="str">
        <f>VLOOKUP(F123,'[1]Весь прайс лист'!B:C,2,FALSE)</f>
        <v>Фотоэлементы Medium BlueBus EPMB</v>
      </c>
      <c r="H123" s="77">
        <v>1</v>
      </c>
      <c r="I123" s="78">
        <f>VLOOKUP(F123,'[1]Весь прайс лист'!B:E,4,FALSE)</f>
        <v>4650</v>
      </c>
      <c r="J123" s="246"/>
      <c r="K123" s="247"/>
    </row>
    <row r="124" spans="1:11" ht="15.75" thickBot="1">
      <c r="A124" s="185"/>
      <c r="B124" s="189"/>
      <c r="C124" s="192"/>
      <c r="D124" s="197"/>
      <c r="E124" s="198"/>
      <c r="F124" s="82" t="s">
        <v>32</v>
      </c>
      <c r="G124" s="82" t="str">
        <f>VLOOKUP(F124,'[1]Весь прайс лист'!B:C,2,FALSE)</f>
        <v>Лампа сигнальная с антенной, 12В ELDC</v>
      </c>
      <c r="H124" s="82">
        <v>1</v>
      </c>
      <c r="I124" s="83">
        <f>VLOOKUP(F124,'[1]Весь прайс лист'!B:E,4,FALSE)</f>
        <v>3150</v>
      </c>
      <c r="J124" s="248"/>
      <c r="K124" s="249"/>
    </row>
    <row r="125" spans="1:11">
      <c r="A125" s="185"/>
      <c r="B125" s="175" t="s">
        <v>33</v>
      </c>
      <c r="C125" s="176"/>
      <c r="D125" s="176"/>
      <c r="E125" s="177"/>
      <c r="F125" s="84" t="s">
        <v>21</v>
      </c>
      <c r="G125" s="84" t="str">
        <f>VLOOKUP(F125,'[1]Весь прайс лист'!B:C,2,FALSE)</f>
        <v>Электромеханический замок вертикальный, 12В PLA10</v>
      </c>
      <c r="H125" s="84"/>
      <c r="I125" s="85">
        <f>VLOOKUP(F125,'[1]Весь прайс лист'!B:E,4,FALSE)</f>
        <v>9300</v>
      </c>
      <c r="J125" s="147"/>
      <c r="K125" s="148"/>
    </row>
    <row r="126" spans="1:11">
      <c r="A126" s="185"/>
      <c r="B126" s="175"/>
      <c r="C126" s="176"/>
      <c r="D126" s="176"/>
      <c r="E126" s="177"/>
      <c r="F126" s="51" t="s">
        <v>22</v>
      </c>
      <c r="G126" s="51" t="str">
        <f>VLOOKUP(F126,'[1]Весь прайс лист'!B:C,2,FALSE)</f>
        <v>Электромеханический замок горизонтальный, 12В PLA11</v>
      </c>
      <c r="H126" s="51"/>
      <c r="I126" s="52">
        <f>VLOOKUP(F126,'[1]Весь прайс лист'!B:E,4,FALSE)</f>
        <v>9300</v>
      </c>
      <c r="J126" s="147"/>
      <c r="K126" s="148"/>
    </row>
    <row r="127" spans="1:11">
      <c r="A127" s="185"/>
      <c r="B127" s="175"/>
      <c r="C127" s="176"/>
      <c r="D127" s="176"/>
      <c r="E127" s="177"/>
      <c r="F127" s="51" t="s">
        <v>20</v>
      </c>
      <c r="G127" s="51" t="str">
        <f>VLOOKUP(F127,'[1]Весь прайс лист'!B:C,2,FALSE)</f>
        <v>Цифровой переключатель FLOR EDSW</v>
      </c>
      <c r="H127" s="51"/>
      <c r="I127" s="52">
        <f>VLOOKUP(F127,'[1]Весь прайс лист'!B:E,4,FALSE)</f>
        <v>7400</v>
      </c>
      <c r="J127" s="147"/>
      <c r="K127" s="148"/>
    </row>
    <row r="128" spans="1:11" ht="15.75" thickBot="1">
      <c r="A128" s="186"/>
      <c r="B128" s="178"/>
      <c r="C128" s="179"/>
      <c r="D128" s="179"/>
      <c r="E128" s="180"/>
      <c r="F128" s="55" t="s">
        <v>35</v>
      </c>
      <c r="G128" s="55" t="str">
        <f>VLOOKUP(F128,'[1]Весь прайс лист'!B:C,2,FALSE)</f>
        <v>Аккумуляторная батарея PS124</v>
      </c>
      <c r="H128" s="55"/>
      <c r="I128" s="56">
        <f>VLOOKUP(F128,'[1]Весь прайс лист'!B:E,4,FALSE)</f>
        <v>5950</v>
      </c>
      <c r="J128" s="149"/>
      <c r="K128" s="150"/>
    </row>
    <row r="129" spans="1:11">
      <c r="A129" s="250" t="s">
        <v>56</v>
      </c>
      <c r="B129" s="154" t="s">
        <v>82</v>
      </c>
      <c r="C129" s="207" t="s">
        <v>62</v>
      </c>
      <c r="D129" s="251" t="s">
        <v>83</v>
      </c>
      <c r="E129" s="252"/>
      <c r="F129" s="89" t="s">
        <v>84</v>
      </c>
      <c r="G129" s="89" t="str">
        <f>VLOOKUP(F129,'[1]Весь прайс лист'!B:C,2,FALSE)</f>
        <v>Привод для распашных ворот TO7024</v>
      </c>
      <c r="H129" s="89">
        <v>2</v>
      </c>
      <c r="I129" s="90">
        <f>VLOOKUP(F129,'[1]Весь прайс лист'!B:E,4,FALSE)</f>
        <v>33900</v>
      </c>
      <c r="J129" s="257">
        <f>VLOOKUP(D129,'[1]Весь прайс лист'!B:E,4,FALSE)</f>
        <v>89900</v>
      </c>
      <c r="K129" s="258"/>
    </row>
    <row r="130" spans="1:11">
      <c r="A130" s="143"/>
      <c r="B130" s="155"/>
      <c r="C130" s="208"/>
      <c r="D130" s="253"/>
      <c r="E130" s="254"/>
      <c r="F130" s="91" t="s">
        <v>53</v>
      </c>
      <c r="G130" s="91" t="str">
        <f>VLOOKUP(F130,'[1]Весь прайс лист'!B:C,2,FALSE)</f>
        <v>Блок управления MC824H</v>
      </c>
      <c r="H130" s="91">
        <v>1</v>
      </c>
      <c r="I130" s="92">
        <f>VLOOKUP(F130,'[1]Весь прайс лист'!B:E,4,FALSE)</f>
        <v>20750</v>
      </c>
      <c r="J130" s="259"/>
      <c r="K130" s="260"/>
    </row>
    <row r="131" spans="1:11">
      <c r="A131" s="143"/>
      <c r="B131" s="155"/>
      <c r="C131" s="208"/>
      <c r="D131" s="253"/>
      <c r="E131" s="254"/>
      <c r="F131" s="91" t="s">
        <v>15</v>
      </c>
      <c r="G131" s="91" t="str">
        <f>VLOOKUP(F131,'[1]Весь прайс лист'!B:C,2,FALSE)</f>
        <v>Приемник OXI</v>
      </c>
      <c r="H131" s="91">
        <v>1</v>
      </c>
      <c r="I131" s="92">
        <f>VLOOKUP(F131,'[1]Весь прайс лист'!B:E,4,FALSE)</f>
        <v>2900</v>
      </c>
      <c r="J131" s="259"/>
      <c r="K131" s="260"/>
    </row>
    <row r="132" spans="1:11" ht="15.75" thickBot="1">
      <c r="A132" s="143"/>
      <c r="B132" s="155"/>
      <c r="C132" s="208"/>
      <c r="D132" s="255"/>
      <c r="E132" s="256"/>
      <c r="F132" s="93" t="s">
        <v>61</v>
      </c>
      <c r="G132" s="93" t="str">
        <f>VLOOKUP(F132,'[1]Весь прайс лист'!B:C,2,FALSE)</f>
        <v>Пульт управления FLO2R-S</v>
      </c>
      <c r="H132" s="93">
        <v>2</v>
      </c>
      <c r="I132" s="94">
        <f>VLOOKUP(F132,'[1]Весь прайс лист'!B:E,4,FALSE)</f>
        <v>1390</v>
      </c>
      <c r="J132" s="261"/>
      <c r="K132" s="262"/>
    </row>
    <row r="133" spans="1:11">
      <c r="A133" s="143"/>
      <c r="B133" s="172" t="s">
        <v>33</v>
      </c>
      <c r="C133" s="173"/>
      <c r="D133" s="173"/>
      <c r="E133" s="174"/>
      <c r="F133" s="47" t="s">
        <v>21</v>
      </c>
      <c r="G133" s="47" t="str">
        <f>VLOOKUP(F133,'[1]Весь прайс лист'!B:C,2,FALSE)</f>
        <v>Электромеханический замок вертикальный, 12В PLA10</v>
      </c>
      <c r="H133" s="47"/>
      <c r="I133" s="48">
        <f>VLOOKUP(F133,'[1]Весь прайс лист'!B:E,4,FALSE)</f>
        <v>9300</v>
      </c>
      <c r="J133" s="145"/>
      <c r="K133" s="146"/>
    </row>
    <row r="134" spans="1:11">
      <c r="A134" s="143"/>
      <c r="B134" s="175"/>
      <c r="C134" s="176"/>
      <c r="D134" s="176"/>
      <c r="E134" s="177"/>
      <c r="F134" s="51" t="s">
        <v>20</v>
      </c>
      <c r="G134" s="51" t="str">
        <f>VLOOKUP(F134,'[1]Весь прайс лист'!B:C,2,FALSE)</f>
        <v>Цифровой переключатель FLOR EDSW</v>
      </c>
      <c r="H134" s="51"/>
      <c r="I134" s="52">
        <f>VLOOKUP(F134,'[1]Весь прайс лист'!B:E,4,FALSE)</f>
        <v>7400</v>
      </c>
      <c r="J134" s="147"/>
      <c r="K134" s="148"/>
    </row>
    <row r="135" spans="1:11">
      <c r="A135" s="143"/>
      <c r="B135" s="175"/>
      <c r="C135" s="176"/>
      <c r="D135" s="176"/>
      <c r="E135" s="177"/>
      <c r="F135" s="87" t="s">
        <v>61</v>
      </c>
      <c r="G135" s="87" t="str">
        <f>VLOOKUP(F135,'[1]Весь прайс лист'!B:C,2,FALSE)</f>
        <v>Пульт управления FLO2R-S</v>
      </c>
      <c r="H135" s="87"/>
      <c r="I135" s="88">
        <f>VLOOKUP(F135,'[1]Весь прайс лист'!B:E,4,FALSE)</f>
        <v>1390</v>
      </c>
      <c r="J135" s="147"/>
      <c r="K135" s="148"/>
    </row>
    <row r="136" spans="1:11">
      <c r="A136" s="143"/>
      <c r="B136" s="175"/>
      <c r="C136" s="176"/>
      <c r="D136" s="176"/>
      <c r="E136" s="177"/>
      <c r="F136" s="51" t="s">
        <v>22</v>
      </c>
      <c r="G136" s="51" t="str">
        <f>VLOOKUP(F136,'[1]Весь прайс лист'!B:C,2,FALSE)</f>
        <v>Электромеханический замок горизонтальный, 12В PLA11</v>
      </c>
      <c r="H136" s="51"/>
      <c r="I136" s="52">
        <f>VLOOKUP(F136,'[1]Весь прайс лист'!B:E,4,FALSE)</f>
        <v>9300</v>
      </c>
      <c r="J136" s="147"/>
      <c r="K136" s="148"/>
    </row>
    <row r="137" spans="1:11" ht="15.75" thickBot="1">
      <c r="A137" s="143"/>
      <c r="B137" s="178"/>
      <c r="C137" s="179"/>
      <c r="D137" s="179"/>
      <c r="E137" s="180"/>
      <c r="F137" s="111" t="s">
        <v>35</v>
      </c>
      <c r="G137" s="111" t="str">
        <f>VLOOKUP(F137,'[1]Весь прайс лист'!B:C,2,FALSE)</f>
        <v>Аккумуляторная батарея PS124</v>
      </c>
      <c r="H137" s="111"/>
      <c r="I137" s="112">
        <f>VLOOKUP(F137,'[1]Весь прайс лист'!B:E,4,FALSE)</f>
        <v>5950</v>
      </c>
      <c r="J137" s="149"/>
      <c r="K137" s="150"/>
    </row>
    <row r="138" spans="1:11" ht="19.5" thickBot="1">
      <c r="A138" s="113"/>
      <c r="B138" s="25"/>
      <c r="C138" s="26"/>
      <c r="D138" s="26"/>
      <c r="E138" s="110"/>
      <c r="F138" s="87"/>
      <c r="G138" s="87"/>
      <c r="H138" s="87"/>
      <c r="I138" s="88"/>
      <c r="J138" s="95"/>
      <c r="K138" s="54"/>
    </row>
    <row r="139" spans="1:11">
      <c r="A139" s="184" t="s">
        <v>78</v>
      </c>
      <c r="B139" s="235" t="s">
        <v>85</v>
      </c>
      <c r="C139" s="190" t="s">
        <v>9</v>
      </c>
      <c r="D139" s="193" t="s">
        <v>86</v>
      </c>
      <c r="E139" s="194"/>
      <c r="F139" s="72" t="s">
        <v>87</v>
      </c>
      <c r="G139" s="72" t="str">
        <f>VLOOKUP(F139,'[1]Весь прайс лист'!B:C,2,FALSE)</f>
        <v>Привод для распашных ворот TO6024HS</v>
      </c>
      <c r="H139" s="72">
        <v>2</v>
      </c>
      <c r="I139" s="73">
        <f>VLOOKUP(F139,'[1]Весь прайс лист'!B:E,4,FALSE)</f>
        <v>39150</v>
      </c>
      <c r="J139" s="244">
        <f>VLOOKUP(D139,'[1]Весь прайс лист'!B:E,4,FALSE)</f>
        <v>104900</v>
      </c>
      <c r="K139" s="245"/>
    </row>
    <row r="140" spans="1:11">
      <c r="A140" s="185"/>
      <c r="B140" s="236"/>
      <c r="C140" s="191"/>
      <c r="D140" s="195"/>
      <c r="E140" s="196"/>
      <c r="F140" s="77" t="s">
        <v>53</v>
      </c>
      <c r="G140" s="77" t="str">
        <f>VLOOKUP(F140,'[1]Весь прайс лист'!B:C,2,FALSE)</f>
        <v>Блок управления MC824H</v>
      </c>
      <c r="H140" s="77">
        <v>1</v>
      </c>
      <c r="I140" s="78">
        <f>VLOOKUP(F140,'[1]Весь прайс лист'!B:E,4,FALSE)</f>
        <v>20750</v>
      </c>
      <c r="J140" s="246"/>
      <c r="K140" s="247"/>
    </row>
    <row r="141" spans="1:11">
      <c r="A141" s="185"/>
      <c r="B141" s="236"/>
      <c r="C141" s="191"/>
      <c r="D141" s="195"/>
      <c r="E141" s="196"/>
      <c r="F141" s="77" t="s">
        <v>15</v>
      </c>
      <c r="G141" s="77" t="str">
        <f>VLOOKUP(F141,'[1]Весь прайс лист'!B:C,2,FALSE)</f>
        <v>Приемник OXI</v>
      </c>
      <c r="H141" s="77">
        <v>1</v>
      </c>
      <c r="I141" s="78">
        <f>VLOOKUP(F141,'[1]Весь прайс лист'!B:E,4,FALSE)</f>
        <v>2900</v>
      </c>
      <c r="J141" s="246"/>
      <c r="K141" s="247"/>
    </row>
    <row r="142" spans="1:11">
      <c r="A142" s="185"/>
      <c r="B142" s="236"/>
      <c r="C142" s="191"/>
      <c r="D142" s="195"/>
      <c r="E142" s="196"/>
      <c r="F142" s="77" t="s">
        <v>54</v>
      </c>
      <c r="G142" s="77" t="str">
        <f>VLOOKUP(F142,'[1]Весь прайс лист'!B:C,2,FALSE)</f>
        <v>Пульт управления 2-канальный, цвет бордовый INTI2R</v>
      </c>
      <c r="H142" s="77">
        <v>1</v>
      </c>
      <c r="I142" s="78">
        <f>VLOOKUP(F142,'[1]Весь прайс лист'!B:E,4,FALSE)</f>
        <v>1790</v>
      </c>
      <c r="J142" s="246"/>
      <c r="K142" s="247"/>
    </row>
    <row r="143" spans="1:11">
      <c r="A143" s="185"/>
      <c r="B143" s="236"/>
      <c r="C143" s="191"/>
      <c r="D143" s="195"/>
      <c r="E143" s="196"/>
      <c r="F143" s="77" t="s">
        <v>55</v>
      </c>
      <c r="G143" s="77" t="str">
        <f>VLOOKUP(F143,'[1]Весь прайс лист'!B:C,2,FALSE)</f>
        <v>Фотоэлементы Medium BlueBus EPMB</v>
      </c>
      <c r="H143" s="77">
        <v>1</v>
      </c>
      <c r="I143" s="78">
        <f>VLOOKUP(F143,'[1]Весь прайс лист'!B:E,4,FALSE)</f>
        <v>4650</v>
      </c>
      <c r="J143" s="246"/>
      <c r="K143" s="247"/>
    </row>
    <row r="144" spans="1:11" ht="15.75" thickBot="1">
      <c r="A144" s="185"/>
      <c r="B144" s="237"/>
      <c r="C144" s="192"/>
      <c r="D144" s="197"/>
      <c r="E144" s="198"/>
      <c r="F144" s="82" t="s">
        <v>32</v>
      </c>
      <c r="G144" s="82" t="str">
        <f>VLOOKUP(F144,'[1]Весь прайс лист'!B:C,2,FALSE)</f>
        <v>Лампа сигнальная с антенной, 12В ELDC</v>
      </c>
      <c r="H144" s="82">
        <v>1</v>
      </c>
      <c r="I144" s="83">
        <f>VLOOKUP(F144,'[1]Весь прайс лист'!B:E,4,FALSE)</f>
        <v>3150</v>
      </c>
      <c r="J144" s="248"/>
      <c r="K144" s="249"/>
    </row>
    <row r="145" spans="1:11">
      <c r="A145" s="185"/>
      <c r="B145" s="175" t="s">
        <v>33</v>
      </c>
      <c r="C145" s="176"/>
      <c r="D145" s="176"/>
      <c r="E145" s="177"/>
      <c r="F145" s="84" t="s">
        <v>21</v>
      </c>
      <c r="G145" s="84" t="str">
        <f>VLOOKUP(F145,'[1]Весь прайс лист'!B:C,2,FALSE)</f>
        <v>Электромеханический замок вертикальный, 12В PLA10</v>
      </c>
      <c r="H145" s="84"/>
      <c r="I145" s="85">
        <f>VLOOKUP(F145,'[1]Весь прайс лист'!B:E,4,FALSE)</f>
        <v>9300</v>
      </c>
      <c r="J145" s="147"/>
      <c r="K145" s="148"/>
    </row>
    <row r="146" spans="1:11">
      <c r="A146" s="185"/>
      <c r="B146" s="175"/>
      <c r="C146" s="176"/>
      <c r="D146" s="176"/>
      <c r="E146" s="177"/>
      <c r="F146" s="51" t="s">
        <v>22</v>
      </c>
      <c r="G146" s="51" t="str">
        <f>VLOOKUP(F146,'[1]Весь прайс лист'!B:C,2,FALSE)</f>
        <v>Электромеханический замок горизонтальный, 12В PLA11</v>
      </c>
      <c r="H146" s="51"/>
      <c r="I146" s="52">
        <f>VLOOKUP(F146,'[1]Весь прайс лист'!B:E,4,FALSE)</f>
        <v>9300</v>
      </c>
      <c r="J146" s="147"/>
      <c r="K146" s="148"/>
    </row>
    <row r="147" spans="1:11">
      <c r="A147" s="185"/>
      <c r="B147" s="175"/>
      <c r="C147" s="176"/>
      <c r="D147" s="176"/>
      <c r="E147" s="177"/>
      <c r="F147" s="51" t="s">
        <v>20</v>
      </c>
      <c r="G147" s="51" t="str">
        <f>VLOOKUP(F147,'[1]Весь прайс лист'!B:C,2,FALSE)</f>
        <v>Цифровой переключатель FLOR EDSW</v>
      </c>
      <c r="H147" s="51"/>
      <c r="I147" s="52">
        <f>VLOOKUP(F147,'[1]Весь прайс лист'!B:E,4,FALSE)</f>
        <v>7400</v>
      </c>
      <c r="J147" s="147"/>
      <c r="K147" s="148"/>
    </row>
    <row r="148" spans="1:11" ht="15.75" thickBot="1">
      <c r="A148" s="186"/>
      <c r="B148" s="175"/>
      <c r="C148" s="176"/>
      <c r="D148" s="176"/>
      <c r="E148" s="177"/>
      <c r="F148" s="114" t="s">
        <v>35</v>
      </c>
      <c r="G148" s="114" t="str">
        <f>VLOOKUP(F148,'[1]Весь прайс лист'!B:C,2,FALSE)</f>
        <v>Аккумуляторная батарея PS124</v>
      </c>
      <c r="H148" s="114"/>
      <c r="I148" s="115">
        <f>VLOOKUP(F148,'[1]Весь прайс лист'!B:E,4,FALSE)</f>
        <v>5950</v>
      </c>
      <c r="J148" s="147"/>
      <c r="K148" s="148"/>
    </row>
    <row r="149" spans="1:11">
      <c r="A149" s="233" t="s">
        <v>88</v>
      </c>
      <c r="B149" s="235" t="s">
        <v>89</v>
      </c>
      <c r="C149" s="207" t="s">
        <v>9</v>
      </c>
      <c r="D149" s="238" t="s">
        <v>90</v>
      </c>
      <c r="E149" s="241" t="s">
        <v>91</v>
      </c>
      <c r="F149" s="72" t="s">
        <v>92</v>
      </c>
      <c r="G149" s="5" t="s">
        <v>93</v>
      </c>
      <c r="H149" s="72">
        <v>1</v>
      </c>
      <c r="I149" s="116"/>
      <c r="J149" s="200">
        <f>VLOOKUP(E149,'[1]Весь прайс лист'!B:E,4,FALSE)</f>
        <v>25900</v>
      </c>
      <c r="K149" s="219">
        <f>VLOOKUP(D149,'[1]Весь прайс лист'!B:E,4,FALSE)</f>
        <v>37900</v>
      </c>
    </row>
    <row r="150" spans="1:11">
      <c r="A150" s="234"/>
      <c r="B150" s="236"/>
      <c r="C150" s="208"/>
      <c r="D150" s="239"/>
      <c r="E150" s="242"/>
      <c r="F150" s="77" t="s">
        <v>15</v>
      </c>
      <c r="G150" s="6" t="str">
        <f>VLOOKUP(F150,'[1]Весь прайс лист'!B:C,2,FALSE)</f>
        <v>Приемник OXI</v>
      </c>
      <c r="H150" s="77">
        <v>1</v>
      </c>
      <c r="I150" s="78">
        <f>VLOOKUP(F150,'[1]Весь прайс лист'!B:E,4,FALSE)</f>
        <v>2900</v>
      </c>
      <c r="J150" s="202"/>
      <c r="K150" s="220"/>
    </row>
    <row r="151" spans="1:11" ht="15.75" thickBot="1">
      <c r="A151" s="234"/>
      <c r="B151" s="236"/>
      <c r="C151" s="208"/>
      <c r="D151" s="239"/>
      <c r="E151" s="243"/>
      <c r="F151" s="80" t="s">
        <v>94</v>
      </c>
      <c r="G151" s="7" t="str">
        <f>VLOOKUP(F151,'[1]Весь прайс лист'!B:C,2,FALSE)</f>
        <v>Пульт управления ERA ONE ON2E</v>
      </c>
      <c r="H151" s="80">
        <v>1</v>
      </c>
      <c r="I151" s="117">
        <f>VLOOKUP(F151,'[1]Весь прайс лист'!B:E,4,FALSE)</f>
        <v>1790</v>
      </c>
      <c r="J151" s="204"/>
      <c r="K151" s="220"/>
    </row>
    <row r="152" spans="1:11">
      <c r="A152" s="234"/>
      <c r="B152" s="236"/>
      <c r="C152" s="208"/>
      <c r="D152" s="239"/>
      <c r="E152" s="223"/>
      <c r="F152" s="118" t="s">
        <v>95</v>
      </c>
      <c r="G152" s="119" t="s">
        <v>96</v>
      </c>
      <c r="H152" s="118">
        <v>1</v>
      </c>
      <c r="I152" s="120"/>
      <c r="J152" s="226"/>
      <c r="K152" s="220"/>
    </row>
    <row r="153" spans="1:11">
      <c r="A153" s="234"/>
      <c r="B153" s="236"/>
      <c r="C153" s="208"/>
      <c r="D153" s="239"/>
      <c r="E153" s="224"/>
      <c r="F153" s="121" t="s">
        <v>55</v>
      </c>
      <c r="G153" s="122" t="str">
        <f>VLOOKUP(F153,'[1]Весь прайс лист'!B:C,2,FALSE)</f>
        <v>Фотоэлементы Medium BlueBus EPMB</v>
      </c>
      <c r="H153" s="121">
        <v>1</v>
      </c>
      <c r="I153" s="123">
        <f>VLOOKUP(F153,'[1]Весь прайс лист'!B:E,4,FALSE)</f>
        <v>4650</v>
      </c>
      <c r="J153" s="227"/>
      <c r="K153" s="220"/>
    </row>
    <row r="154" spans="1:11" ht="15.75" thickBot="1">
      <c r="A154" s="234"/>
      <c r="B154" s="237"/>
      <c r="C154" s="209"/>
      <c r="D154" s="240"/>
      <c r="E154" s="225"/>
      <c r="F154" s="124" t="s">
        <v>31</v>
      </c>
      <c r="G154" s="125" t="str">
        <f>VLOOKUP(F154,'[1]Весь прайс лист'!B:C,2,FALSE)</f>
        <v>Переключатель замковый EKS</v>
      </c>
      <c r="H154" s="124">
        <v>1</v>
      </c>
      <c r="I154" s="126">
        <f>VLOOKUP(F154,'[1]Весь прайс лист'!B:E,4,FALSE)</f>
        <v>2200</v>
      </c>
      <c r="J154" s="228"/>
      <c r="K154" s="222"/>
    </row>
    <row r="155" spans="1:11">
      <c r="A155" s="152"/>
      <c r="B155" s="175" t="s">
        <v>33</v>
      </c>
      <c r="C155" s="176"/>
      <c r="D155" s="176"/>
      <c r="E155" s="177"/>
      <c r="F155" s="84" t="s">
        <v>32</v>
      </c>
      <c r="G155" s="84" t="str">
        <f>VLOOKUP(F155,'[1]Весь прайс лист'!B:C,2,FALSE)</f>
        <v>Лампа сигнальная с антенной, 12В ELDC</v>
      </c>
      <c r="H155" s="84"/>
      <c r="I155" s="85">
        <f>VLOOKUP(F155,'[1]Весь прайс лист'!B:E,4,FALSE)</f>
        <v>3150</v>
      </c>
      <c r="J155" s="147"/>
      <c r="K155" s="148"/>
    </row>
    <row r="156" spans="1:11">
      <c r="A156" s="152"/>
      <c r="B156" s="175"/>
      <c r="C156" s="176"/>
      <c r="D156" s="176"/>
      <c r="E156" s="177"/>
      <c r="F156" s="84" t="s">
        <v>55</v>
      </c>
      <c r="G156" s="84" t="str">
        <f>VLOOKUP(F156,'[1]Весь прайс лист'!B:C,2,FALSE)</f>
        <v>Фотоэлементы Medium BlueBus EPMB</v>
      </c>
      <c r="H156" s="84"/>
      <c r="I156" s="85">
        <f>VLOOKUP(F156,'[1]Весь прайс лист'!B:E,4,FALSE)</f>
        <v>4650</v>
      </c>
      <c r="J156" s="147"/>
      <c r="K156" s="148"/>
    </row>
    <row r="157" spans="1:11">
      <c r="A157" s="152"/>
      <c r="B157" s="175"/>
      <c r="C157" s="176"/>
      <c r="D157" s="176"/>
      <c r="E157" s="177"/>
      <c r="F157" s="84" t="s">
        <v>21</v>
      </c>
      <c r="G157" s="84" t="str">
        <f>VLOOKUP(F157,'[1]Весь прайс лист'!B:C,2,FALSE)</f>
        <v>Электромеханический замок вертикальный, 12В PLA10</v>
      </c>
      <c r="H157" s="84"/>
      <c r="I157" s="85">
        <f>VLOOKUP(F157,'[1]Весь прайс лист'!B:E,4,FALSE)</f>
        <v>9300</v>
      </c>
      <c r="J157" s="147"/>
      <c r="K157" s="148"/>
    </row>
    <row r="158" spans="1:11">
      <c r="A158" s="152"/>
      <c r="B158" s="175"/>
      <c r="C158" s="176"/>
      <c r="D158" s="176"/>
      <c r="E158" s="177"/>
      <c r="F158" s="84" t="s">
        <v>20</v>
      </c>
      <c r="G158" s="84" t="str">
        <f>VLOOKUP(F158,'[1]Весь прайс лист'!B:C,2,FALSE)</f>
        <v>Цифровой переключатель FLOR EDSW</v>
      </c>
      <c r="H158" s="84"/>
      <c r="I158" s="85">
        <f>VLOOKUP(F158,'[1]Весь прайс лист'!B:E,4,FALSE)</f>
        <v>7400</v>
      </c>
      <c r="J158" s="147"/>
      <c r="K158" s="148"/>
    </row>
    <row r="159" spans="1:11">
      <c r="A159" s="152"/>
      <c r="B159" s="175"/>
      <c r="C159" s="176"/>
      <c r="D159" s="176"/>
      <c r="E159" s="177"/>
      <c r="F159" s="84" t="s">
        <v>61</v>
      </c>
      <c r="G159" s="84" t="str">
        <f>VLOOKUP(F159,'[1]Весь прайс лист'!B:C,2,FALSE)</f>
        <v>Пульт управления FLO2R-S</v>
      </c>
      <c r="H159" s="84"/>
      <c r="I159" s="85">
        <f>VLOOKUP(F159,'[1]Весь прайс лист'!B:E,4,FALSE)</f>
        <v>1390</v>
      </c>
      <c r="J159" s="147"/>
      <c r="K159" s="148"/>
    </row>
    <row r="160" spans="1:11">
      <c r="A160" s="152"/>
      <c r="B160" s="175"/>
      <c r="C160" s="176"/>
      <c r="D160" s="176"/>
      <c r="E160" s="177"/>
      <c r="F160" s="84" t="s">
        <v>22</v>
      </c>
      <c r="G160" s="84" t="str">
        <f>VLOOKUP(F160,'[1]Весь прайс лист'!B:C,2,FALSE)</f>
        <v>Электромеханический замок горизонтальный, 12В PLA11</v>
      </c>
      <c r="H160" s="84"/>
      <c r="I160" s="85">
        <f>VLOOKUP(F160,'[1]Весь прайс лист'!B:E,4,FALSE)</f>
        <v>9300</v>
      </c>
      <c r="J160" s="147"/>
      <c r="K160" s="148"/>
    </row>
    <row r="161" spans="1:11">
      <c r="A161" s="152"/>
      <c r="B161" s="175"/>
      <c r="C161" s="176"/>
      <c r="D161" s="176"/>
      <c r="E161" s="177"/>
      <c r="F161" s="84" t="s">
        <v>97</v>
      </c>
      <c r="G161" s="84" t="str">
        <f>VLOOKUP(F161,'[1]Весь прайс лист'!B:C,2,FALSE)</f>
        <v>Лампа светодиодная многофункциональная WLT</v>
      </c>
      <c r="H161" s="84"/>
      <c r="I161" s="85">
        <f>VLOOKUP(F161,'[1]Весь прайс лист'!B:E,4,FALSE)</f>
        <v>3700</v>
      </c>
      <c r="J161" s="147"/>
      <c r="K161" s="148"/>
    </row>
    <row r="162" spans="1:11" ht="15.75" thickBot="1">
      <c r="A162" s="153"/>
      <c r="B162" s="178"/>
      <c r="C162" s="179"/>
      <c r="D162" s="179"/>
      <c r="E162" s="180"/>
      <c r="F162" s="111" t="s">
        <v>98</v>
      </c>
      <c r="G162" s="111" t="str">
        <f>VLOOKUP(F162,'[1]Весь прайс лист'!B:C,2,FALSE)</f>
        <v>Аккумуляторная батарея PS424</v>
      </c>
      <c r="H162" s="111"/>
      <c r="I162" s="112">
        <f>VLOOKUP(F162,'[1]Весь прайс лист'!B:E,4,FALSE)</f>
        <v>8900</v>
      </c>
      <c r="J162" s="149"/>
      <c r="K162" s="150"/>
    </row>
    <row r="163" spans="1:11" ht="19.5" thickBot="1">
      <c r="A163" s="24"/>
      <c r="B163" s="25"/>
      <c r="C163" s="26"/>
      <c r="D163" s="26"/>
      <c r="E163" s="110"/>
      <c r="F163" s="87"/>
      <c r="G163" s="87"/>
      <c r="H163" s="87"/>
      <c r="I163" s="88"/>
      <c r="J163" s="53"/>
      <c r="K163" s="54"/>
    </row>
    <row r="164" spans="1:11">
      <c r="A164" s="151" t="s">
        <v>99</v>
      </c>
      <c r="B164" s="205" t="s">
        <v>89</v>
      </c>
      <c r="C164" s="207" t="s">
        <v>62</v>
      </c>
      <c r="D164" s="193" t="s">
        <v>100</v>
      </c>
      <c r="E164" s="194"/>
      <c r="F164" s="72" t="s">
        <v>101</v>
      </c>
      <c r="G164" s="5" t="str">
        <f>VLOOKUP(F164,'[1]Весь прайс лист'!B:C,2,FALSE)</f>
        <v>Привод для распашных ворот HO7124</v>
      </c>
      <c r="H164" s="72">
        <v>1</v>
      </c>
      <c r="I164" s="127">
        <f>VLOOKUP(F164,'[1]Весь прайс лист'!B:E,4,FALSE)</f>
        <v>32850</v>
      </c>
      <c r="J164" s="230">
        <f>VLOOKUP(D164,'[1]Весь прайс лист'!B:E,4,FALSE)</f>
        <v>42900</v>
      </c>
      <c r="K164" s="200"/>
    </row>
    <row r="165" spans="1:11">
      <c r="A165" s="152"/>
      <c r="B165" s="206"/>
      <c r="C165" s="208"/>
      <c r="D165" s="195"/>
      <c r="E165" s="196"/>
      <c r="F165" s="77" t="s">
        <v>102</v>
      </c>
      <c r="G165" s="6" t="str">
        <f>VLOOKUP(F165,'[1]Весь прайс лист'!B:C,2,FALSE)</f>
        <v>Привод для распашных ворот HO7224</v>
      </c>
      <c r="H165" s="77">
        <v>1</v>
      </c>
      <c r="I165" s="128">
        <f>VLOOKUP(F165,'[1]Весь прайс лист'!B:E,4,FALSE)</f>
        <v>22800</v>
      </c>
      <c r="J165" s="231"/>
      <c r="K165" s="202"/>
    </row>
    <row r="166" spans="1:11">
      <c r="A166" s="152"/>
      <c r="B166" s="206"/>
      <c r="C166" s="208"/>
      <c r="D166" s="195"/>
      <c r="E166" s="196"/>
      <c r="F166" s="77" t="s">
        <v>15</v>
      </c>
      <c r="G166" s="6" t="str">
        <f>VLOOKUP(F166,'[1]Весь прайс лист'!B:C,2,FALSE)</f>
        <v>Приемник OXI</v>
      </c>
      <c r="H166" s="77">
        <v>1</v>
      </c>
      <c r="I166" s="128">
        <f>VLOOKUP(F166,'[1]Весь прайс лист'!B:E,4,FALSE)</f>
        <v>2900</v>
      </c>
      <c r="J166" s="231"/>
      <c r="K166" s="202"/>
    </row>
    <row r="167" spans="1:11">
      <c r="A167" s="152"/>
      <c r="B167" s="206"/>
      <c r="C167" s="208"/>
      <c r="D167" s="195"/>
      <c r="E167" s="196"/>
      <c r="F167" s="77" t="s">
        <v>94</v>
      </c>
      <c r="G167" s="6" t="str">
        <f>VLOOKUP(F167,'[1]Весь прайс лист'!B:C,2,FALSE)</f>
        <v>Пульт управления ERA ONE ON2E</v>
      </c>
      <c r="H167" s="77">
        <v>1</v>
      </c>
      <c r="I167" s="128">
        <f>VLOOKUP(F167,'[1]Весь прайс лист'!B:E,4,FALSE)</f>
        <v>1790</v>
      </c>
      <c r="J167" s="231"/>
      <c r="K167" s="202"/>
    </row>
    <row r="168" spans="1:11">
      <c r="A168" s="152"/>
      <c r="B168" s="206"/>
      <c r="C168" s="208"/>
      <c r="D168" s="195"/>
      <c r="E168" s="196"/>
      <c r="F168" s="77" t="s">
        <v>55</v>
      </c>
      <c r="G168" s="6" t="str">
        <f>VLOOKUP(F168,'[1]Весь прайс лист'!B:C,2,FALSE)</f>
        <v>Фотоэлементы Medium BlueBus EPMB</v>
      </c>
      <c r="H168" s="77">
        <v>1</v>
      </c>
      <c r="I168" s="128">
        <f>VLOOKUP(F168,'[1]Весь прайс лист'!B:E,4,FALSE)</f>
        <v>4650</v>
      </c>
      <c r="J168" s="231"/>
      <c r="K168" s="202"/>
    </row>
    <row r="169" spans="1:11" ht="15.75" thickBot="1">
      <c r="A169" s="152"/>
      <c r="B169" s="229"/>
      <c r="C169" s="209"/>
      <c r="D169" s="197"/>
      <c r="E169" s="198"/>
      <c r="F169" s="80" t="s">
        <v>32</v>
      </c>
      <c r="G169" s="7" t="str">
        <f>VLOOKUP(F169,'[1]Весь прайс лист'!B:C,2,FALSE)</f>
        <v>Лампа сигнальная с антенной, 12В ELDC</v>
      </c>
      <c r="H169" s="80">
        <v>1</v>
      </c>
      <c r="I169" s="129">
        <f>VLOOKUP(F169,'[1]Весь прайс лист'!B:E,4,FALSE)</f>
        <v>3150</v>
      </c>
      <c r="J169" s="232"/>
      <c r="K169" s="204"/>
    </row>
    <row r="170" spans="1:11">
      <c r="A170" s="152"/>
      <c r="B170" s="175" t="s">
        <v>33</v>
      </c>
      <c r="C170" s="176"/>
      <c r="D170" s="176"/>
      <c r="E170" s="177"/>
      <c r="F170" s="84" t="s">
        <v>20</v>
      </c>
      <c r="G170" s="84" t="str">
        <f>VLOOKUP(F170,'[1]Весь прайс лист'!B:C,2,FALSE)</f>
        <v>Цифровой переключатель FLOR EDSW</v>
      </c>
      <c r="H170" s="84"/>
      <c r="I170" s="85">
        <f>VLOOKUP(F170,'[1]Весь прайс лист'!B:E,4,FALSE)</f>
        <v>7400</v>
      </c>
      <c r="J170" s="147"/>
      <c r="K170" s="148"/>
    </row>
    <row r="171" spans="1:11">
      <c r="A171" s="152"/>
      <c r="B171" s="175"/>
      <c r="C171" s="176"/>
      <c r="D171" s="176"/>
      <c r="E171" s="177"/>
      <c r="F171" s="16" t="s">
        <v>32</v>
      </c>
      <c r="G171" s="16" t="str">
        <f>VLOOKUP(F171,'[1]Весь прайс лист'!B:C,2,FALSE)</f>
        <v>Лампа сигнальная с антенной, 12В ELDC</v>
      </c>
      <c r="H171" s="51"/>
      <c r="I171" s="52">
        <f>VLOOKUP(F171,'[1]Весь прайс лист'!B:E,4,FALSE)</f>
        <v>3150</v>
      </c>
      <c r="J171" s="147"/>
      <c r="K171" s="148"/>
    </row>
    <row r="172" spans="1:11">
      <c r="A172" s="152"/>
      <c r="B172" s="175"/>
      <c r="C172" s="176"/>
      <c r="D172" s="176"/>
      <c r="E172" s="177"/>
      <c r="F172" s="51" t="s">
        <v>21</v>
      </c>
      <c r="G172" s="51" t="str">
        <f>VLOOKUP(F172,'[1]Весь прайс лист'!B:C,2,FALSE)</f>
        <v>Электромеханический замок вертикальный, 12В PLA10</v>
      </c>
      <c r="H172" s="51"/>
      <c r="I172" s="52">
        <f>VLOOKUP(F172,'[1]Весь прайс лист'!B:E,4,FALSE)</f>
        <v>9300</v>
      </c>
      <c r="J172" s="147"/>
      <c r="K172" s="148"/>
    </row>
    <row r="173" spans="1:11">
      <c r="A173" s="152"/>
      <c r="B173" s="175"/>
      <c r="C173" s="176"/>
      <c r="D173" s="176"/>
      <c r="E173" s="177"/>
      <c r="F173" s="51" t="s">
        <v>22</v>
      </c>
      <c r="G173" s="51" t="str">
        <f>VLOOKUP(F173,'[1]Весь прайс лист'!B:C,2,FALSE)</f>
        <v>Электромеханический замок горизонтальный, 12В PLA11</v>
      </c>
      <c r="H173" s="51"/>
      <c r="I173" s="52">
        <f>VLOOKUP(F173,'[1]Весь прайс лист'!B:E,4,FALSE)</f>
        <v>9300</v>
      </c>
      <c r="J173" s="147"/>
      <c r="K173" s="148"/>
    </row>
    <row r="174" spans="1:11">
      <c r="A174" s="152"/>
      <c r="B174" s="175"/>
      <c r="C174" s="176"/>
      <c r="D174" s="176"/>
      <c r="E174" s="177"/>
      <c r="F174" s="51" t="s">
        <v>103</v>
      </c>
      <c r="G174" s="51" t="str">
        <f>VLOOKUP(F174,'[1]Весь прайс лист'!B:C,2,FALSE)</f>
        <v>Переключатель замковый с механизмом разблокировки KIO</v>
      </c>
      <c r="H174" s="51"/>
      <c r="I174" s="52">
        <f>VLOOKUP(F174,'[1]Весь прайс лист'!B:E,4,FALSE)</f>
        <v>4800</v>
      </c>
      <c r="J174" s="147"/>
      <c r="K174" s="148"/>
    </row>
    <row r="175" spans="1:11" ht="15.75" thickBot="1">
      <c r="A175" s="153"/>
      <c r="B175" s="178"/>
      <c r="C175" s="179"/>
      <c r="D175" s="179"/>
      <c r="E175" s="180"/>
      <c r="F175" s="55" t="s">
        <v>104</v>
      </c>
      <c r="G175" s="55" t="str">
        <f>VLOOKUP(F175,'[1]Весь прайс лист'!B:C,2,FALSE)</f>
        <v>Металлический трос разблокировки для KIO KA1</v>
      </c>
      <c r="H175" s="55"/>
      <c r="I175" s="56">
        <f>VLOOKUP(F175,'[1]Весь прайс лист'!B:E,4,FALSE)</f>
        <v>1450</v>
      </c>
      <c r="J175" s="149"/>
      <c r="K175" s="150"/>
    </row>
    <row r="176" spans="1:11">
      <c r="A176" s="151" t="s">
        <v>105</v>
      </c>
      <c r="B176" s="205" t="s">
        <v>106</v>
      </c>
      <c r="C176" s="207" t="s">
        <v>9</v>
      </c>
      <c r="D176" s="210" t="s">
        <v>107</v>
      </c>
      <c r="E176" s="213" t="s">
        <v>108</v>
      </c>
      <c r="F176" s="5" t="s">
        <v>109</v>
      </c>
      <c r="G176" s="5" t="str">
        <f>VLOOKUP(F176,'[1]Весь прайс лист'!B:C,2,FALSE)</f>
        <v>Привод для распашных ворот HY7005</v>
      </c>
      <c r="H176" s="72">
        <v>2</v>
      </c>
      <c r="I176" s="73">
        <f>VLOOKUP(F176,'[1]Весь прайс лист'!B:E,4,FALSE)</f>
        <v>26300</v>
      </c>
      <c r="J176" s="216">
        <f>VLOOKUP(E176,'[1]Весь прайс лист'!B:E,4,FALSE)</f>
        <v>49900</v>
      </c>
      <c r="K176" s="219">
        <f>VLOOKUP(D176,'[1]Весь прайс лист'!B:E,4,FALSE)</f>
        <v>52900</v>
      </c>
    </row>
    <row r="177" spans="1:11">
      <c r="A177" s="152"/>
      <c r="B177" s="206"/>
      <c r="C177" s="208"/>
      <c r="D177" s="211"/>
      <c r="E177" s="214"/>
      <c r="F177" s="74" t="s">
        <v>15</v>
      </c>
      <c r="G177" s="74" t="str">
        <f>VLOOKUP(F177,'[1]Весь прайс лист'!B:C,2,FALSE)</f>
        <v>Приемник OXI</v>
      </c>
      <c r="H177" s="75">
        <v>1</v>
      </c>
      <c r="I177" s="76">
        <f>VLOOKUP(F177,'[1]Весь прайс лист'!B:E,4,FALSE)</f>
        <v>2900</v>
      </c>
      <c r="J177" s="217"/>
      <c r="K177" s="220"/>
    </row>
    <row r="178" spans="1:11">
      <c r="A178" s="152"/>
      <c r="B178" s="206"/>
      <c r="C178" s="208"/>
      <c r="D178" s="211"/>
      <c r="E178" s="214"/>
      <c r="F178" s="6" t="s">
        <v>14</v>
      </c>
      <c r="G178" s="6" t="str">
        <f>VLOOKUP(F178,'[1]Весь прайс лист'!B:C,2,FALSE)</f>
        <v>Блок управления MC800</v>
      </c>
      <c r="H178" s="77">
        <v>1</v>
      </c>
      <c r="I178" s="78">
        <f>VLOOKUP(F178,'[1]Весь прайс лист'!B:E,4,FALSE)</f>
        <v>10250</v>
      </c>
      <c r="J178" s="217"/>
      <c r="K178" s="220"/>
    </row>
    <row r="179" spans="1:11" ht="15.75" thickBot="1">
      <c r="A179" s="152"/>
      <c r="B179" s="206"/>
      <c r="C179" s="208"/>
      <c r="D179" s="211"/>
      <c r="E179" s="215"/>
      <c r="F179" s="34" t="s">
        <v>61</v>
      </c>
      <c r="G179" s="34" t="str">
        <f>VLOOKUP(F179,'[1]Весь прайс лист'!B:C,2,FALSE)</f>
        <v>Пульт управления FLO2R-S</v>
      </c>
      <c r="H179" s="82">
        <v>2</v>
      </c>
      <c r="I179" s="83">
        <f>VLOOKUP(F179,'[1]Весь прайс лист'!B:E,4,FALSE)</f>
        <v>1390</v>
      </c>
      <c r="J179" s="218"/>
      <c r="K179" s="220"/>
    </row>
    <row r="180" spans="1:11" ht="19.5" thickBot="1">
      <c r="A180" s="152"/>
      <c r="B180" s="206"/>
      <c r="C180" s="209"/>
      <c r="D180" s="212"/>
      <c r="E180" s="96"/>
      <c r="F180" s="97" t="s">
        <v>17</v>
      </c>
      <c r="G180" s="97" t="str">
        <f>VLOOKUP(F180,'[1]Весь прайс лист'!B:C,2,FALSE)</f>
        <v>Фотоэлементы Medium EPM</v>
      </c>
      <c r="H180" s="97">
        <v>1</v>
      </c>
      <c r="I180" s="98">
        <f>VLOOKUP(F180,'[1]Весь прайс лист'!B:E,4,FALSE)</f>
        <v>4650</v>
      </c>
      <c r="J180" s="99"/>
      <c r="K180" s="221"/>
    </row>
    <row r="181" spans="1:11">
      <c r="A181" s="152"/>
      <c r="B181" s="172" t="s">
        <v>33</v>
      </c>
      <c r="C181" s="173"/>
      <c r="D181" s="173"/>
      <c r="E181" s="174"/>
      <c r="F181" s="84" t="s">
        <v>20</v>
      </c>
      <c r="G181" s="84" t="str">
        <f>VLOOKUP(F181,'[1]Весь прайс лист'!B:C,2,FALSE)</f>
        <v>Цифровой переключатель FLOR EDSW</v>
      </c>
      <c r="H181" s="84"/>
      <c r="I181" s="85">
        <f>VLOOKUP(F181,'[1]Весь прайс лист'!B:E,4,FALSE)</f>
        <v>7400</v>
      </c>
      <c r="J181" s="181"/>
      <c r="K181" s="146"/>
    </row>
    <row r="182" spans="1:11">
      <c r="A182" s="152"/>
      <c r="B182" s="175"/>
      <c r="C182" s="176"/>
      <c r="D182" s="176"/>
      <c r="E182" s="177"/>
      <c r="F182" s="84" t="s">
        <v>21</v>
      </c>
      <c r="G182" s="84" t="str">
        <f>VLOOKUP(F182,'[1]Весь прайс лист'!B:C,2,FALSE)</f>
        <v>Электромеханический замок вертикальный, 12В PLA10</v>
      </c>
      <c r="H182" s="84"/>
      <c r="I182" s="85">
        <f>VLOOKUP(F182,'[1]Весь прайс лист'!B:E,4,FALSE)</f>
        <v>9300</v>
      </c>
      <c r="J182" s="182"/>
      <c r="K182" s="148"/>
    </row>
    <row r="183" spans="1:11">
      <c r="A183" s="152"/>
      <c r="B183" s="175"/>
      <c r="C183" s="176"/>
      <c r="D183" s="176"/>
      <c r="E183" s="177"/>
      <c r="F183" s="84" t="s">
        <v>22</v>
      </c>
      <c r="G183" s="84" t="str">
        <f>VLOOKUP(F183,'[1]Весь прайс лист'!B:C,2,FALSE)</f>
        <v>Электромеханический замок горизонтальный, 12В PLA11</v>
      </c>
      <c r="H183" s="84"/>
      <c r="I183" s="85">
        <f>VLOOKUP(F183,'[1]Весь прайс лист'!B:E,4,FALSE)</f>
        <v>9300</v>
      </c>
      <c r="J183" s="182"/>
      <c r="K183" s="148"/>
    </row>
    <row r="184" spans="1:11">
      <c r="A184" s="152"/>
      <c r="B184" s="175"/>
      <c r="C184" s="176"/>
      <c r="D184" s="176"/>
      <c r="E184" s="177"/>
      <c r="F184" s="84" t="s">
        <v>103</v>
      </c>
      <c r="G184" s="84" t="str">
        <f>VLOOKUP(F184,'[1]Весь прайс лист'!B:C,2,FALSE)</f>
        <v>Переключатель замковый с механизмом разблокировки KIO</v>
      </c>
      <c r="H184" s="84"/>
      <c r="I184" s="85">
        <f>VLOOKUP(F184,'[1]Весь прайс лист'!B:E,4,FALSE)</f>
        <v>4800</v>
      </c>
      <c r="J184" s="182"/>
      <c r="K184" s="148"/>
    </row>
    <row r="185" spans="1:11" ht="15.75" thickBot="1">
      <c r="A185" s="153"/>
      <c r="B185" s="178"/>
      <c r="C185" s="179"/>
      <c r="D185" s="179"/>
      <c r="E185" s="180"/>
      <c r="F185" s="111" t="s">
        <v>104</v>
      </c>
      <c r="G185" s="111" t="str">
        <f>VLOOKUP(F185,'[1]Весь прайс лист'!B:C,2,FALSE)</f>
        <v>Металлический трос разблокировки для KIO KA1</v>
      </c>
      <c r="H185" s="111"/>
      <c r="I185" s="112">
        <f>VLOOKUP(F185,'[1]Весь прайс лист'!B:E,4,FALSE)</f>
        <v>1450</v>
      </c>
      <c r="J185" s="183"/>
      <c r="K185" s="150"/>
    </row>
    <row r="186" spans="1:11">
      <c r="A186" s="184" t="s">
        <v>110</v>
      </c>
      <c r="B186" s="187" t="s">
        <v>111</v>
      </c>
      <c r="C186" s="190" t="s">
        <v>9</v>
      </c>
      <c r="D186" s="193" t="s">
        <v>112</v>
      </c>
      <c r="E186" s="194"/>
      <c r="F186" s="130" t="s">
        <v>113</v>
      </c>
      <c r="G186" s="130" t="str">
        <f>VLOOKUP(F186,'[1]Весь прайс лист'!B:C,2,FALSE)</f>
        <v>Привод для распашных ворот HK7024HS</v>
      </c>
      <c r="H186" s="72">
        <v>1</v>
      </c>
      <c r="I186" s="73">
        <f>VLOOKUP(F186,'[1]Весь прайс лист'!B:E,4,FALSE)</f>
        <v>52200</v>
      </c>
      <c r="J186" s="199">
        <f>VLOOKUP(D186,'[1]Весь прайс лист'!B:E,4,FALSE)</f>
        <v>97900</v>
      </c>
      <c r="K186" s="200"/>
    </row>
    <row r="187" spans="1:11">
      <c r="A187" s="185"/>
      <c r="B187" s="188"/>
      <c r="C187" s="191"/>
      <c r="D187" s="195"/>
      <c r="E187" s="196"/>
      <c r="F187" s="77" t="s">
        <v>114</v>
      </c>
      <c r="G187" s="77" t="str">
        <f>VLOOKUP(F187,'[1]Весь прайс лист'!B:C,2,FALSE)</f>
        <v>Привод для распашных ворот HK7224HS</v>
      </c>
      <c r="H187" s="75">
        <v>1</v>
      </c>
      <c r="I187" s="76">
        <f>VLOOKUP(F187,'[1]Весь прайс лист'!B:E,4,FALSE)</f>
        <v>37600</v>
      </c>
      <c r="J187" s="201"/>
      <c r="K187" s="202"/>
    </row>
    <row r="188" spans="1:11">
      <c r="A188" s="185"/>
      <c r="B188" s="188"/>
      <c r="C188" s="191"/>
      <c r="D188" s="195"/>
      <c r="E188" s="196"/>
      <c r="F188" s="77" t="s">
        <v>15</v>
      </c>
      <c r="G188" s="77" t="str">
        <f>VLOOKUP(F188,'[1]Весь прайс лист'!B:C,2,FALSE)</f>
        <v>Приемник OXI</v>
      </c>
      <c r="H188" s="77">
        <v>1</v>
      </c>
      <c r="I188" s="78">
        <f>VLOOKUP(F188,'[1]Весь прайс лист'!B:E,4,FALSE)</f>
        <v>2900</v>
      </c>
      <c r="J188" s="201"/>
      <c r="K188" s="202"/>
    </row>
    <row r="189" spans="1:11">
      <c r="A189" s="185"/>
      <c r="B189" s="188"/>
      <c r="C189" s="191"/>
      <c r="D189" s="195"/>
      <c r="E189" s="196"/>
      <c r="F189" s="77" t="s">
        <v>54</v>
      </c>
      <c r="G189" s="77" t="str">
        <f>VLOOKUP(F189,'[1]Весь прайс лист'!B:C,2,FALSE)</f>
        <v>Пульт управления 2-канальный, цвет бордовый INTI2R</v>
      </c>
      <c r="H189" s="77">
        <v>1</v>
      </c>
      <c r="I189" s="78">
        <f>VLOOKUP(F189,'[1]Весь прайс лист'!B:E,4,FALSE)</f>
        <v>1790</v>
      </c>
      <c r="J189" s="201"/>
      <c r="K189" s="202"/>
    </row>
    <row r="190" spans="1:11">
      <c r="A190" s="185"/>
      <c r="B190" s="188"/>
      <c r="C190" s="191"/>
      <c r="D190" s="195"/>
      <c r="E190" s="196"/>
      <c r="F190" s="77" t="s">
        <v>55</v>
      </c>
      <c r="G190" s="77" t="str">
        <f>VLOOKUP(F190,'[1]Весь прайс лист'!B:C,2,FALSE)</f>
        <v>Фотоэлементы Medium BlueBus EPMB</v>
      </c>
      <c r="H190" s="77">
        <v>1</v>
      </c>
      <c r="I190" s="78">
        <f>VLOOKUP(F190,'[1]Весь прайс лист'!B:E,4,FALSE)</f>
        <v>4650</v>
      </c>
      <c r="J190" s="201"/>
      <c r="K190" s="202"/>
    </row>
    <row r="191" spans="1:11" ht="15.75" thickBot="1">
      <c r="A191" s="185"/>
      <c r="B191" s="189"/>
      <c r="C191" s="192"/>
      <c r="D191" s="197"/>
      <c r="E191" s="198"/>
      <c r="F191" s="82" t="s">
        <v>32</v>
      </c>
      <c r="G191" s="82" t="str">
        <f>VLOOKUP(F191,'[1]Весь прайс лист'!B:C,2,FALSE)</f>
        <v>Лампа сигнальная с антенной, 12В ELDC</v>
      </c>
      <c r="H191" s="82">
        <v>1</v>
      </c>
      <c r="I191" s="83">
        <f>VLOOKUP(F191,'[1]Весь прайс лист'!B:E,4,FALSE)</f>
        <v>3150</v>
      </c>
      <c r="J191" s="203"/>
      <c r="K191" s="204"/>
    </row>
    <row r="192" spans="1:11">
      <c r="A192" s="185"/>
      <c r="B192" s="175" t="s">
        <v>33</v>
      </c>
      <c r="C192" s="176"/>
      <c r="D192" s="176"/>
      <c r="E192" s="177"/>
      <c r="F192" s="84" t="s">
        <v>20</v>
      </c>
      <c r="G192" s="84" t="str">
        <f>VLOOKUP(F192,'[1]Весь прайс лист'!B:C,2,FALSE)</f>
        <v>Цифровой переключатель FLOR EDSW</v>
      </c>
      <c r="H192" s="84"/>
      <c r="I192" s="85">
        <f>VLOOKUP(F192,'[1]Весь прайс лист'!B:E,4,FALSE)</f>
        <v>7400</v>
      </c>
      <c r="J192" s="147"/>
      <c r="K192" s="148"/>
    </row>
    <row r="193" spans="1:11">
      <c r="A193" s="185"/>
      <c r="B193" s="175"/>
      <c r="C193" s="176"/>
      <c r="D193" s="176"/>
      <c r="E193" s="177"/>
      <c r="F193" s="84" t="s">
        <v>21</v>
      </c>
      <c r="G193" s="84" t="str">
        <f>VLOOKUP(F193,'[1]Весь прайс лист'!B:C,2,FALSE)</f>
        <v>Электромеханический замок вертикальный, 12В PLA10</v>
      </c>
      <c r="H193" s="84"/>
      <c r="I193" s="85">
        <f>VLOOKUP(F193,'[1]Весь прайс лист'!B:E,4,FALSE)</f>
        <v>9300</v>
      </c>
      <c r="J193" s="147"/>
      <c r="K193" s="148"/>
    </row>
    <row r="194" spans="1:11">
      <c r="A194" s="185"/>
      <c r="B194" s="175"/>
      <c r="C194" s="176"/>
      <c r="D194" s="176"/>
      <c r="E194" s="177"/>
      <c r="F194" s="51" t="s">
        <v>22</v>
      </c>
      <c r="G194" s="51" t="str">
        <f>VLOOKUP(F194,'[1]Весь прайс лист'!B:C,2,FALSE)</f>
        <v>Электромеханический замок горизонтальный, 12В PLA11</v>
      </c>
      <c r="H194" s="51"/>
      <c r="I194" s="52">
        <f>VLOOKUP(F194,'[1]Весь прайс лист'!B:E,4,FALSE)</f>
        <v>9300</v>
      </c>
      <c r="J194" s="147"/>
      <c r="K194" s="148"/>
    </row>
    <row r="195" spans="1:11">
      <c r="A195" s="185"/>
      <c r="B195" s="175"/>
      <c r="C195" s="176"/>
      <c r="D195" s="176"/>
      <c r="E195" s="177"/>
      <c r="F195" s="51" t="s">
        <v>103</v>
      </c>
      <c r="G195" s="51" t="str">
        <f>VLOOKUP(F195,'[1]Весь прайс лист'!B:C,2,FALSE)</f>
        <v>Переключатель замковый с механизмом разблокировки KIO</v>
      </c>
      <c r="H195" s="51"/>
      <c r="I195" s="52">
        <f>VLOOKUP(F195,'[1]Весь прайс лист'!B:E,4,FALSE)</f>
        <v>4800</v>
      </c>
      <c r="J195" s="147"/>
      <c r="K195" s="148"/>
    </row>
    <row r="196" spans="1:11">
      <c r="A196" s="185"/>
      <c r="B196" s="175"/>
      <c r="C196" s="176"/>
      <c r="D196" s="176"/>
      <c r="E196" s="177"/>
      <c r="F196" s="51" t="s">
        <v>104</v>
      </c>
      <c r="G196" s="51" t="str">
        <f>VLOOKUP(F196,'[1]Весь прайс лист'!B:C,2,FALSE)</f>
        <v>Металлический трос разблокировки для KIO KA1</v>
      </c>
      <c r="H196" s="51"/>
      <c r="I196" s="52">
        <f>VLOOKUP(F196,'[1]Весь прайс лист'!B:E,4,FALSE)</f>
        <v>1450</v>
      </c>
      <c r="J196" s="147"/>
      <c r="K196" s="148"/>
    </row>
    <row r="197" spans="1:11" ht="15.75" thickBot="1">
      <c r="A197" s="186"/>
      <c r="B197" s="178"/>
      <c r="C197" s="179"/>
      <c r="D197" s="179"/>
      <c r="E197" s="180"/>
      <c r="F197" s="55" t="s">
        <v>35</v>
      </c>
      <c r="G197" s="55" t="str">
        <f>VLOOKUP(F197,'[1]Весь прайс лист'!B:C,2,FALSE)</f>
        <v>Аккумуляторная батарея PS124</v>
      </c>
      <c r="H197" s="55"/>
      <c r="I197" s="56">
        <f>VLOOKUP(F197,'[1]Весь прайс лист'!B:E,4,FALSE)</f>
        <v>5950</v>
      </c>
      <c r="J197" s="149"/>
      <c r="K197" s="150"/>
    </row>
    <row r="198" spans="1:11" ht="19.5" thickBot="1">
      <c r="A198" s="24"/>
      <c r="B198" s="25"/>
      <c r="C198" s="26"/>
      <c r="D198" s="26"/>
      <c r="E198" s="110"/>
      <c r="F198" s="87"/>
      <c r="G198" s="87"/>
      <c r="H198" s="87"/>
      <c r="I198" s="88"/>
      <c r="J198" s="53"/>
      <c r="K198" s="54"/>
    </row>
    <row r="199" spans="1:11">
      <c r="A199" s="151" t="s">
        <v>115</v>
      </c>
      <c r="B199" s="154" t="s">
        <v>116</v>
      </c>
      <c r="C199" s="157" t="s">
        <v>117</v>
      </c>
      <c r="D199" s="160" t="s">
        <v>118</v>
      </c>
      <c r="E199" s="161"/>
      <c r="F199" s="100" t="s">
        <v>119</v>
      </c>
      <c r="G199" s="100" t="str">
        <f>VLOOKUP(F199,'[1]Весь прайс лист'!B:C,2,FALSE)</f>
        <v>Привод для распашных ворот ME3024</v>
      </c>
      <c r="H199" s="100">
        <v>2</v>
      </c>
      <c r="I199" s="101">
        <f>VLOOKUP(F199,'[1]Весь прайс лист'!B:E,4,FALSE)</f>
        <v>28350</v>
      </c>
      <c r="J199" s="166">
        <f>H199*I199+H200*I200+H201*I201+H202*I202+H203*I203+H204*I204+H205*I205+H206*I206</f>
        <v>125640</v>
      </c>
      <c r="K199" s="167"/>
    </row>
    <row r="200" spans="1:11">
      <c r="A200" s="152"/>
      <c r="B200" s="155"/>
      <c r="C200" s="158"/>
      <c r="D200" s="162"/>
      <c r="E200" s="163"/>
      <c r="F200" s="106" t="s">
        <v>120</v>
      </c>
      <c r="G200" s="106" t="str">
        <f>VLOOKUP(F200,'[1]Весь прайс лист'!B:C,2,FALSE)</f>
        <v>Фундаментная коробка с катафорезным покрытием MECF</v>
      </c>
      <c r="H200" s="106">
        <v>2</v>
      </c>
      <c r="I200" s="107">
        <f>VLOOKUP(F200,'[1]Весь прайс лист'!B:E,4,FALSE)</f>
        <v>12050</v>
      </c>
      <c r="J200" s="168"/>
      <c r="K200" s="169"/>
    </row>
    <row r="201" spans="1:11">
      <c r="A201" s="152"/>
      <c r="B201" s="155"/>
      <c r="C201" s="158"/>
      <c r="D201" s="162"/>
      <c r="E201" s="163"/>
      <c r="F201" s="106" t="s">
        <v>53</v>
      </c>
      <c r="G201" s="106" t="str">
        <f>VLOOKUP(F201,'[1]Весь прайс лист'!B:C,2,FALSE)</f>
        <v>Блок управления MC824H</v>
      </c>
      <c r="H201" s="106">
        <v>1</v>
      </c>
      <c r="I201" s="107">
        <f>VLOOKUP(F201,'[1]Весь прайс лист'!B:E,4,FALSE)</f>
        <v>20750</v>
      </c>
      <c r="J201" s="168"/>
      <c r="K201" s="169"/>
    </row>
    <row r="202" spans="1:11">
      <c r="A202" s="152"/>
      <c r="B202" s="155"/>
      <c r="C202" s="158"/>
      <c r="D202" s="162"/>
      <c r="E202" s="163"/>
      <c r="F202" s="106" t="s">
        <v>15</v>
      </c>
      <c r="G202" s="106" t="str">
        <f>VLOOKUP(F202,'[1]Весь прайс лист'!B:C,2,FALSE)</f>
        <v>Приемник OXI</v>
      </c>
      <c r="H202" s="106">
        <v>1</v>
      </c>
      <c r="I202" s="107">
        <f>VLOOKUP(F202,'[1]Весь прайс лист'!B:E,4,FALSE)</f>
        <v>2900</v>
      </c>
      <c r="J202" s="168"/>
      <c r="K202" s="169"/>
    </row>
    <row r="203" spans="1:11">
      <c r="A203" s="152"/>
      <c r="B203" s="155"/>
      <c r="C203" s="158"/>
      <c r="D203" s="162"/>
      <c r="E203" s="163"/>
      <c r="F203" s="106" t="s">
        <v>55</v>
      </c>
      <c r="G203" s="106" t="str">
        <f>VLOOKUP(F203,'[1]Весь прайс лист'!B:C,2,FALSE)</f>
        <v>Фотоэлементы Medium BlueBus EPMB</v>
      </c>
      <c r="H203" s="106">
        <v>1</v>
      </c>
      <c r="I203" s="107">
        <f>VLOOKUP(F203,'[1]Весь прайс лист'!B:E,4,FALSE)</f>
        <v>4650</v>
      </c>
      <c r="J203" s="168"/>
      <c r="K203" s="169"/>
    </row>
    <row r="204" spans="1:11">
      <c r="A204" s="152"/>
      <c r="B204" s="155"/>
      <c r="C204" s="158"/>
      <c r="D204" s="162"/>
      <c r="E204" s="163"/>
      <c r="F204" s="106" t="s">
        <v>32</v>
      </c>
      <c r="G204" s="106" t="str">
        <f>VLOOKUP(F204,'[1]Весь прайс лист'!B:C,2,FALSE)</f>
        <v>Лампа сигнальная с антенной, 12В ELDC</v>
      </c>
      <c r="H204" s="106">
        <v>1</v>
      </c>
      <c r="I204" s="107">
        <f>VLOOKUP(F204,'[1]Весь прайс лист'!B:E,4,FALSE)</f>
        <v>3150</v>
      </c>
      <c r="J204" s="168"/>
      <c r="K204" s="169"/>
    </row>
    <row r="205" spans="1:11">
      <c r="A205" s="152"/>
      <c r="B205" s="155"/>
      <c r="C205" s="158"/>
      <c r="D205" s="162"/>
      <c r="E205" s="163"/>
      <c r="F205" s="102" t="s">
        <v>61</v>
      </c>
      <c r="G205" s="102" t="str">
        <f>VLOOKUP(F205,'[1]Весь прайс лист'!B:C,2,FALSE)</f>
        <v>Пульт управления FLO2R-S</v>
      </c>
      <c r="H205" s="102">
        <v>1</v>
      </c>
      <c r="I205" s="103">
        <f>VLOOKUP(F205,'[1]Весь прайс лист'!B:E,4,FALSE)</f>
        <v>1390</v>
      </c>
      <c r="J205" s="168"/>
      <c r="K205" s="169"/>
    </row>
    <row r="206" spans="1:11" ht="15.75" thickBot="1">
      <c r="A206" s="152"/>
      <c r="B206" s="156"/>
      <c r="C206" s="159"/>
      <c r="D206" s="164"/>
      <c r="E206" s="165"/>
      <c r="F206" s="108" t="s">
        <v>121</v>
      </c>
      <c r="G206" s="108" t="str">
        <f>VLOOKUP(F206,'[1]Весь прайс лист'!B:C,2,FALSE)</f>
        <v>Механизм разблокировки MEA2</v>
      </c>
      <c r="H206" s="108">
        <v>2</v>
      </c>
      <c r="I206" s="109">
        <f>VLOOKUP(F206,'[1]Весь прайс лист'!B:E,4,FALSE)</f>
        <v>6000</v>
      </c>
      <c r="J206" s="168"/>
      <c r="K206" s="169"/>
    </row>
    <row r="207" spans="1:11">
      <c r="A207" s="152"/>
      <c r="B207" s="154" t="s">
        <v>122</v>
      </c>
      <c r="C207" s="157" t="s">
        <v>117</v>
      </c>
      <c r="D207" s="160" t="s">
        <v>123</v>
      </c>
      <c r="E207" s="161"/>
      <c r="F207" s="100" t="s">
        <v>124</v>
      </c>
      <c r="G207" s="100" t="str">
        <f>VLOOKUP(F207,'[1]Весь прайс лист'!B:C,2,FALSE)</f>
        <v>Привод для распашных ворот ME3010</v>
      </c>
      <c r="H207" s="100">
        <v>2</v>
      </c>
      <c r="I207" s="101">
        <f>VLOOKUP(F207,'[1]Весь прайс лист'!B:E,4,FALSE)</f>
        <v>24850</v>
      </c>
      <c r="J207" s="166">
        <f>H207*I207+H208*I208+H209*I209+H210*I210+H211*I211+H212*I212+H213*I213+H214*I214</f>
        <v>108140</v>
      </c>
      <c r="K207" s="167"/>
    </row>
    <row r="208" spans="1:11">
      <c r="A208" s="152"/>
      <c r="B208" s="155"/>
      <c r="C208" s="158"/>
      <c r="D208" s="162"/>
      <c r="E208" s="163"/>
      <c r="F208" s="106" t="s">
        <v>120</v>
      </c>
      <c r="G208" s="106" t="str">
        <f>VLOOKUP(F208,'[1]Весь прайс лист'!B:C,2,FALSE)</f>
        <v>Фундаментная коробка с катафорезным покрытием MECF</v>
      </c>
      <c r="H208" s="106">
        <v>2</v>
      </c>
      <c r="I208" s="107">
        <f>VLOOKUP(F208,'[1]Весь прайс лист'!B:E,4,FALSE)</f>
        <v>12050</v>
      </c>
      <c r="J208" s="168"/>
      <c r="K208" s="169"/>
    </row>
    <row r="209" spans="1:11">
      <c r="A209" s="152"/>
      <c r="B209" s="155"/>
      <c r="C209" s="158"/>
      <c r="D209" s="162"/>
      <c r="E209" s="163"/>
      <c r="F209" s="106" t="s">
        <v>14</v>
      </c>
      <c r="G209" s="106" t="str">
        <f>VLOOKUP(F209,'[1]Весь прайс лист'!B:C,2,FALSE)</f>
        <v>Блок управления MC800</v>
      </c>
      <c r="H209" s="106">
        <v>1</v>
      </c>
      <c r="I209" s="107">
        <f>VLOOKUP(F209,'[1]Весь прайс лист'!B:E,4,FALSE)</f>
        <v>10250</v>
      </c>
      <c r="J209" s="168"/>
      <c r="K209" s="169"/>
    </row>
    <row r="210" spans="1:11">
      <c r="A210" s="152"/>
      <c r="B210" s="155"/>
      <c r="C210" s="158"/>
      <c r="D210" s="162"/>
      <c r="E210" s="163"/>
      <c r="F210" s="106" t="s">
        <v>15</v>
      </c>
      <c r="G210" s="106" t="str">
        <f>VLOOKUP(F210,'[1]Весь прайс лист'!B:C,2,FALSE)</f>
        <v>Приемник OXI</v>
      </c>
      <c r="H210" s="106">
        <v>1</v>
      </c>
      <c r="I210" s="107">
        <f>VLOOKUP(F210,'[1]Весь прайс лист'!B:E,4,FALSE)</f>
        <v>2900</v>
      </c>
      <c r="J210" s="168"/>
      <c r="K210" s="169"/>
    </row>
    <row r="211" spans="1:11">
      <c r="A211" s="152"/>
      <c r="B211" s="155"/>
      <c r="C211" s="158"/>
      <c r="D211" s="162"/>
      <c r="E211" s="163"/>
      <c r="F211" s="106" t="s">
        <v>19</v>
      </c>
      <c r="G211" s="106" t="str">
        <f>VLOOKUP(F211,'[1]Весь прайс лист'!B:C,2,FALSE)</f>
        <v>Лампа сигнальная с антенной, 230В ELAC</v>
      </c>
      <c r="H211" s="106">
        <v>1</v>
      </c>
      <c r="I211" s="107">
        <f>VLOOKUP(F211,'[1]Весь прайс лист'!B:E,4,FALSE)</f>
        <v>3150</v>
      </c>
      <c r="J211" s="168"/>
      <c r="K211" s="169"/>
    </row>
    <row r="212" spans="1:11">
      <c r="A212" s="152"/>
      <c r="B212" s="155"/>
      <c r="C212" s="158"/>
      <c r="D212" s="162"/>
      <c r="E212" s="163"/>
      <c r="F212" s="106" t="s">
        <v>61</v>
      </c>
      <c r="G212" s="106" t="str">
        <f>VLOOKUP(F212,'[1]Весь прайс лист'!B:C,2,FALSE)</f>
        <v>Пульт управления FLO2R-S</v>
      </c>
      <c r="H212" s="106">
        <v>1</v>
      </c>
      <c r="I212" s="107">
        <f>VLOOKUP(F212,'[1]Весь прайс лист'!B:E,4,FALSE)</f>
        <v>1390</v>
      </c>
      <c r="J212" s="168"/>
      <c r="K212" s="169"/>
    </row>
    <row r="213" spans="1:11">
      <c r="A213" s="152"/>
      <c r="B213" s="155"/>
      <c r="C213" s="158"/>
      <c r="D213" s="162"/>
      <c r="E213" s="163"/>
      <c r="F213" s="102" t="s">
        <v>17</v>
      </c>
      <c r="G213" s="102" t="str">
        <f>VLOOKUP(F213,'[1]Весь прайс лист'!B:C,2,FALSE)</f>
        <v>Фотоэлементы Medium EPM</v>
      </c>
      <c r="H213" s="102">
        <v>1</v>
      </c>
      <c r="I213" s="103">
        <f>VLOOKUP(F213,'[1]Весь прайс лист'!B:E,4,FALSE)</f>
        <v>4650</v>
      </c>
      <c r="J213" s="168"/>
      <c r="K213" s="169"/>
    </row>
    <row r="214" spans="1:11" ht="15.75" thickBot="1">
      <c r="A214" s="152"/>
      <c r="B214" s="156"/>
      <c r="C214" s="159"/>
      <c r="D214" s="164"/>
      <c r="E214" s="165"/>
      <c r="F214" s="108" t="s">
        <v>121</v>
      </c>
      <c r="G214" s="108" t="str">
        <f>VLOOKUP(F214,'[1]Весь прайс лист'!B:C,2,FALSE)</f>
        <v>Механизм разблокировки MEA2</v>
      </c>
      <c r="H214" s="108">
        <v>2</v>
      </c>
      <c r="I214" s="109">
        <f>VLOOKUP(F214,'[1]Весь прайс лист'!B:E,4,FALSE)</f>
        <v>6000</v>
      </c>
      <c r="J214" s="168"/>
      <c r="K214" s="169"/>
    </row>
    <row r="215" spans="1:11">
      <c r="A215" s="152"/>
      <c r="B215" s="172" t="s">
        <v>33</v>
      </c>
      <c r="C215" s="173"/>
      <c r="D215" s="173"/>
      <c r="E215" s="174"/>
      <c r="F215" s="84" t="s">
        <v>20</v>
      </c>
      <c r="G215" s="84" t="str">
        <f>VLOOKUP(F215,'[1]Весь прайс лист'!B:C,2,FALSE)</f>
        <v>Цифровой переключатель FLOR EDSW</v>
      </c>
      <c r="H215" s="84"/>
      <c r="I215" s="85">
        <f>VLOOKUP(F215,'[1]Весь прайс лист'!B:E,4,FALSE)</f>
        <v>7400</v>
      </c>
      <c r="J215" s="145"/>
      <c r="K215" s="146"/>
    </row>
    <row r="216" spans="1:11">
      <c r="A216" s="152"/>
      <c r="B216" s="175"/>
      <c r="C216" s="176"/>
      <c r="D216" s="176"/>
      <c r="E216" s="177"/>
      <c r="F216" s="51" t="s">
        <v>21</v>
      </c>
      <c r="G216" s="51" t="str">
        <f>VLOOKUP(F216,'[1]Весь прайс лист'!B:C,2,FALSE)</f>
        <v>Электромеханический замок вертикальный, 12В PLA10</v>
      </c>
      <c r="H216" s="51"/>
      <c r="I216" s="52">
        <f>VLOOKUP(F216,'[1]Весь прайс лист'!B:E,4,FALSE)</f>
        <v>9300</v>
      </c>
      <c r="J216" s="147"/>
      <c r="K216" s="148"/>
    </row>
    <row r="217" spans="1:11" ht="15.75" thickBot="1">
      <c r="A217" s="153"/>
      <c r="B217" s="178"/>
      <c r="C217" s="179"/>
      <c r="D217" s="179"/>
      <c r="E217" s="180"/>
      <c r="F217" s="111" t="s">
        <v>22</v>
      </c>
      <c r="G217" s="111" t="str">
        <f>VLOOKUP(F217,'[1]Весь прайс лист'!B:C,2,FALSE)</f>
        <v>Электромеханический замок горизонтальный, 12В PLA11</v>
      </c>
      <c r="H217" s="111"/>
      <c r="I217" s="112">
        <f>VLOOKUP(F217,'[1]Весь прайс лист'!B:E,4,FALSE)</f>
        <v>9300</v>
      </c>
      <c r="J217" s="149"/>
      <c r="K217" s="150"/>
    </row>
    <row r="218" spans="1:11">
      <c r="A218" s="151" t="s">
        <v>125</v>
      </c>
      <c r="B218" s="154" t="s">
        <v>126</v>
      </c>
      <c r="C218" s="157" t="s">
        <v>117</v>
      </c>
      <c r="D218" s="160" t="s">
        <v>127</v>
      </c>
      <c r="E218" s="161"/>
      <c r="F218" s="100" t="s">
        <v>128</v>
      </c>
      <c r="G218" s="100" t="str">
        <f>VLOOKUP(F218,'[1]Весь прайс лист'!B:C,2,FALSE)</f>
        <v>Привод для распашных ворот BM5024</v>
      </c>
      <c r="H218" s="100">
        <v>2</v>
      </c>
      <c r="I218" s="101">
        <f>VLOOKUP(F218,'[1]Весь прайс лист'!B:E,4,FALSE)</f>
        <v>50450</v>
      </c>
      <c r="J218" s="166">
        <f>H218*I218+H219*I219+H220*I220+H221*I221+H222*I222+H223*I223+H224*I224</f>
        <v>196940</v>
      </c>
      <c r="K218" s="167"/>
    </row>
    <row r="219" spans="1:11">
      <c r="A219" s="152"/>
      <c r="B219" s="155"/>
      <c r="C219" s="158"/>
      <c r="D219" s="162"/>
      <c r="E219" s="163"/>
      <c r="F219" s="106" t="s">
        <v>129</v>
      </c>
      <c r="G219" s="106" t="str">
        <f>VLOOKUP(F219,'[1]Весь прайс лист'!B:C,2,FALSE)</f>
        <v>Фундаментная коробка BMBOX</v>
      </c>
      <c r="H219" s="106">
        <v>2</v>
      </c>
      <c r="I219" s="107">
        <f>VLOOKUP(F219,'[1]Весь прайс лист'!B:E,4,FALSE)</f>
        <v>31600</v>
      </c>
      <c r="J219" s="168"/>
      <c r="K219" s="169"/>
    </row>
    <row r="220" spans="1:11">
      <c r="A220" s="152"/>
      <c r="B220" s="155"/>
      <c r="C220" s="158"/>
      <c r="D220" s="162"/>
      <c r="E220" s="163"/>
      <c r="F220" s="106" t="s">
        <v>53</v>
      </c>
      <c r="G220" s="106" t="str">
        <f>VLOOKUP(F220,'[1]Весь прайс лист'!B:C,2,FALSE)</f>
        <v>Блок управления MC824H</v>
      </c>
      <c r="H220" s="106">
        <v>1</v>
      </c>
      <c r="I220" s="107">
        <f>VLOOKUP(F220,'[1]Весь прайс лист'!B:E,4,FALSE)</f>
        <v>20750</v>
      </c>
      <c r="J220" s="168"/>
      <c r="K220" s="169"/>
    </row>
    <row r="221" spans="1:11">
      <c r="A221" s="152"/>
      <c r="B221" s="155"/>
      <c r="C221" s="158"/>
      <c r="D221" s="162"/>
      <c r="E221" s="163"/>
      <c r="F221" s="106" t="s">
        <v>15</v>
      </c>
      <c r="G221" s="106" t="str">
        <f>VLOOKUP(F221,'[1]Весь прайс лист'!B:C,2,FALSE)</f>
        <v>Приемник OXI</v>
      </c>
      <c r="H221" s="106">
        <v>1</v>
      </c>
      <c r="I221" s="107">
        <f>VLOOKUP(F221,'[1]Весь прайс лист'!B:E,4,FALSE)</f>
        <v>2900</v>
      </c>
      <c r="J221" s="168"/>
      <c r="K221" s="169"/>
    </row>
    <row r="222" spans="1:11">
      <c r="A222" s="152"/>
      <c r="B222" s="155"/>
      <c r="C222" s="158"/>
      <c r="D222" s="162"/>
      <c r="E222" s="163"/>
      <c r="F222" s="106" t="s">
        <v>32</v>
      </c>
      <c r="G222" s="106" t="str">
        <f>VLOOKUP(F222,'[1]Весь прайс лист'!B:C,2,FALSE)</f>
        <v>Лампа сигнальная с антенной, 12В ELDC</v>
      </c>
      <c r="H222" s="106">
        <v>1</v>
      </c>
      <c r="I222" s="107">
        <f>VLOOKUP(F222,'[1]Весь прайс лист'!B:E,4,FALSE)</f>
        <v>3150</v>
      </c>
      <c r="J222" s="168"/>
      <c r="K222" s="169"/>
    </row>
    <row r="223" spans="1:11">
      <c r="A223" s="152"/>
      <c r="B223" s="155"/>
      <c r="C223" s="158"/>
      <c r="D223" s="162"/>
      <c r="E223" s="163"/>
      <c r="F223" s="106" t="s">
        <v>61</v>
      </c>
      <c r="G223" s="106" t="str">
        <f>VLOOKUP(F223,'[1]Весь прайс лист'!B:C,2,FALSE)</f>
        <v>Пульт управления FLO2R-S</v>
      </c>
      <c r="H223" s="106">
        <v>1</v>
      </c>
      <c r="I223" s="107">
        <f>VLOOKUP(F223,'[1]Весь прайс лист'!B:E,4,FALSE)</f>
        <v>1390</v>
      </c>
      <c r="J223" s="168"/>
      <c r="K223" s="169"/>
    </row>
    <row r="224" spans="1:11" ht="15.75" thickBot="1">
      <c r="A224" s="152"/>
      <c r="B224" s="156"/>
      <c r="C224" s="159"/>
      <c r="D224" s="164"/>
      <c r="E224" s="165"/>
      <c r="F224" s="108" t="s">
        <v>55</v>
      </c>
      <c r="G224" s="108" t="str">
        <f>VLOOKUP(F224,'[1]Весь прайс лист'!B:C,2,FALSE)</f>
        <v>Фотоэлементы Medium BlueBus EPMB</v>
      </c>
      <c r="H224" s="108">
        <v>1</v>
      </c>
      <c r="I224" s="109">
        <f>VLOOKUP(F224,'[1]Весь прайс лист'!B:E,4,FALSE)</f>
        <v>4650</v>
      </c>
      <c r="J224" s="170"/>
      <c r="K224" s="171"/>
    </row>
    <row r="225" spans="1:11">
      <c r="A225" s="152"/>
      <c r="B225" s="172" t="s">
        <v>33</v>
      </c>
      <c r="C225" s="173"/>
      <c r="D225" s="173"/>
      <c r="E225" s="174"/>
      <c r="F225" s="84" t="s">
        <v>20</v>
      </c>
      <c r="G225" s="84" t="str">
        <f>VLOOKUP(F225,'[1]Весь прайс лист'!B:C,2,FALSE)</f>
        <v>Цифровой переключатель FLOR EDSW</v>
      </c>
      <c r="H225" s="84"/>
      <c r="I225" s="85">
        <f>VLOOKUP(F225,'[1]Весь прайс лист'!B:E,4,FALSE)</f>
        <v>7400</v>
      </c>
      <c r="J225" s="145"/>
      <c r="K225" s="146"/>
    </row>
    <row r="226" spans="1:11">
      <c r="A226" s="152"/>
      <c r="B226" s="175"/>
      <c r="C226" s="176"/>
      <c r="D226" s="176"/>
      <c r="E226" s="177"/>
      <c r="F226" s="51" t="s">
        <v>21</v>
      </c>
      <c r="G226" s="51" t="str">
        <f>VLOOKUP(F226,'[1]Весь прайс лист'!B:C,2,FALSE)</f>
        <v>Электромеханический замок вертикальный, 12В PLA10</v>
      </c>
      <c r="H226" s="51"/>
      <c r="I226" s="52">
        <f>VLOOKUP(F226,'[1]Весь прайс лист'!B:E,4,FALSE)</f>
        <v>9300</v>
      </c>
      <c r="J226" s="147"/>
      <c r="K226" s="148"/>
    </row>
    <row r="227" spans="1:11">
      <c r="A227" s="152"/>
      <c r="B227" s="175"/>
      <c r="C227" s="176"/>
      <c r="D227" s="176"/>
      <c r="E227" s="177"/>
      <c r="F227" s="51" t="s">
        <v>22</v>
      </c>
      <c r="G227" s="51" t="str">
        <f>VLOOKUP(F227,'[1]Весь прайс лист'!B:C,2,FALSE)</f>
        <v>Электромеханический замок горизонтальный, 12В PLA11</v>
      </c>
      <c r="H227" s="51"/>
      <c r="I227" s="52">
        <f>VLOOKUP(F227,'[1]Весь прайс лист'!B:E,4,FALSE)</f>
        <v>9300</v>
      </c>
      <c r="J227" s="147"/>
      <c r="K227" s="148"/>
    </row>
    <row r="228" spans="1:11" ht="15.75" thickBot="1">
      <c r="A228" s="153"/>
      <c r="B228" s="178"/>
      <c r="C228" s="179"/>
      <c r="D228" s="179"/>
      <c r="E228" s="180"/>
      <c r="F228" s="55" t="s">
        <v>35</v>
      </c>
      <c r="G228" s="55" t="str">
        <f>VLOOKUP(F228,'[1]Весь прайс лист'!B:C,2,FALSE)</f>
        <v>Аккумуляторная батарея PS124</v>
      </c>
      <c r="H228" s="55"/>
      <c r="I228" s="56">
        <f>VLOOKUP(F228,'[1]Весь прайс лист'!B:E,4,FALSE)</f>
        <v>5950</v>
      </c>
      <c r="J228" s="149"/>
      <c r="K228" s="150"/>
    </row>
    <row r="229" spans="1:11" ht="18.75">
      <c r="A229" s="143"/>
      <c r="B229" s="131"/>
      <c r="C229" s="131"/>
      <c r="D229" s="132"/>
      <c r="E229" s="132"/>
      <c r="F229" s="16" t="s">
        <v>130</v>
      </c>
      <c r="G229" s="16" t="str">
        <f>VLOOKUP(F229,'[1]Весь прайс лист'!B:C,2,FALSE)</f>
        <v>Плата расширения функций PIU</v>
      </c>
      <c r="H229" s="16" t="s">
        <v>131</v>
      </c>
      <c r="I229" s="17">
        <f>VLOOKUP(F229,'[1]Весь прайс лист'!B:E,4,FALSE)</f>
        <v>2900</v>
      </c>
      <c r="J229" s="133"/>
      <c r="K229" s="134"/>
    </row>
    <row r="230" spans="1:11" ht="18.75">
      <c r="A230" s="143"/>
      <c r="B230" s="131"/>
      <c r="C230" s="131"/>
      <c r="D230" s="132"/>
      <c r="E230" s="132"/>
      <c r="F230" s="16" t="s">
        <v>53</v>
      </c>
      <c r="G230" s="16" t="str">
        <f>VLOOKUP(F230,'[1]Весь прайс лист'!B:C,2,FALSE)</f>
        <v>Блок управления MC824H</v>
      </c>
      <c r="H230" s="16" t="s">
        <v>131</v>
      </c>
      <c r="I230" s="17">
        <f>VLOOKUP(F230,'[1]Весь прайс лист'!B:E,4,FALSE)</f>
        <v>20750</v>
      </c>
      <c r="J230" s="133"/>
      <c r="K230" s="134"/>
    </row>
    <row r="231" spans="1:11" ht="18.75">
      <c r="A231" s="143"/>
      <c r="B231" s="131"/>
      <c r="C231" s="131"/>
      <c r="D231" s="132"/>
      <c r="E231" s="132"/>
      <c r="F231" s="16" t="s">
        <v>132</v>
      </c>
      <c r="G231" s="16" t="str">
        <f>VLOOKUP(F231,'[1]Весь прайс лист'!B:C,2,FALSE)</f>
        <v>Блок управления A02</v>
      </c>
      <c r="H231" s="16" t="s">
        <v>131</v>
      </c>
      <c r="I231" s="17">
        <f>VLOOKUP(F231,'[1]Весь прайс лист'!B:E,4,FALSE)</f>
        <v>5400</v>
      </c>
      <c r="J231" s="133"/>
      <c r="K231" s="134"/>
    </row>
    <row r="232" spans="1:11" ht="18.75">
      <c r="A232" s="143"/>
      <c r="B232" s="131"/>
      <c r="C232" s="131"/>
      <c r="D232" s="132"/>
      <c r="E232" s="132"/>
      <c r="F232" s="16" t="s">
        <v>133</v>
      </c>
      <c r="G232" s="16" t="str">
        <f>VLOOKUP(F232,'[1]Весь прайс лист'!B:C,2,FALSE)</f>
        <v>Механизм открывания ворот на 360 градусов BMA1</v>
      </c>
      <c r="H232" s="16" t="s">
        <v>131</v>
      </c>
      <c r="I232" s="17">
        <f>VLOOKUP(F232,'[1]Весь прайс лист'!B:E,4,FALSE)</f>
        <v>10950</v>
      </c>
      <c r="J232" s="133"/>
      <c r="K232" s="134"/>
    </row>
    <row r="233" spans="1:11" ht="18.75">
      <c r="A233" s="143"/>
      <c r="B233" s="131"/>
      <c r="C233" s="131"/>
      <c r="D233" s="132"/>
      <c r="E233" s="132"/>
      <c r="F233" s="16" t="s">
        <v>129</v>
      </c>
      <c r="G233" s="16" t="str">
        <f>VLOOKUP(F233,'[1]Весь прайс лист'!B:C,2,FALSE)</f>
        <v>Фундаментная коробка BMBOX</v>
      </c>
      <c r="H233" s="16" t="s">
        <v>131</v>
      </c>
      <c r="I233" s="17">
        <f>VLOOKUP(F233,'[1]Весь прайс лист'!B:E,4,FALSE)</f>
        <v>31600</v>
      </c>
      <c r="J233" s="133"/>
      <c r="K233" s="134"/>
    </row>
    <row r="234" spans="1:11" ht="18.75">
      <c r="A234" s="143"/>
      <c r="B234" s="131"/>
      <c r="C234" s="131"/>
      <c r="D234" s="132"/>
      <c r="E234" s="132"/>
      <c r="F234" s="16" t="s">
        <v>134</v>
      </c>
      <c r="G234" s="16" t="str">
        <f>VLOOKUP(F234,'[1]Весь прайс лист'!B:C,2,FALSE)</f>
        <v>Устройство для разблокировки HYA11</v>
      </c>
      <c r="H234" s="16" t="s">
        <v>131</v>
      </c>
      <c r="I234" s="17">
        <f>VLOOKUP(F234,'[1]Весь прайс лист'!B:E,4,FALSE)</f>
        <v>2450</v>
      </c>
      <c r="J234" s="133"/>
      <c r="K234" s="134"/>
    </row>
    <row r="235" spans="1:11" ht="18.75">
      <c r="A235" s="143"/>
      <c r="B235" s="131"/>
      <c r="C235" s="131"/>
      <c r="D235" s="132"/>
      <c r="E235" s="132"/>
      <c r="F235" s="16" t="s">
        <v>135</v>
      </c>
      <c r="G235" s="16" t="str">
        <f>VLOOKUP(F235,'[1]Весь прайс лист'!B:C,2,FALSE)</f>
        <v>Рычаг-удлинитель HYA12</v>
      </c>
      <c r="H235" s="16" t="s">
        <v>131</v>
      </c>
      <c r="I235" s="17">
        <f>VLOOKUP(F235,'[1]Весь прайс лист'!B:E,4,FALSE)</f>
        <v>7900</v>
      </c>
      <c r="J235" s="133"/>
      <c r="K235" s="134"/>
    </row>
    <row r="236" spans="1:11" ht="18.75">
      <c r="A236" s="143"/>
      <c r="B236" s="131"/>
      <c r="C236" s="131"/>
      <c r="D236" s="132"/>
      <c r="E236" s="132"/>
      <c r="F236" s="16" t="s">
        <v>136</v>
      </c>
      <c r="G236" s="16" t="str">
        <f>VLOOKUP(F236,'[1]Весь прайс лист'!B:C,2,FALSE)</f>
        <v>Механизм открывания ворот на 360 градусов MEA1</v>
      </c>
      <c r="H236" s="16" t="s">
        <v>131</v>
      </c>
      <c r="I236" s="17">
        <f>VLOOKUP(F236,'[1]Весь прайс лист'!B:E,4,FALSE)</f>
        <v>9250</v>
      </c>
      <c r="J236" s="133"/>
      <c r="K236" s="134"/>
    </row>
    <row r="237" spans="1:11" ht="18.75">
      <c r="A237" s="143"/>
      <c r="B237" s="131"/>
      <c r="C237" s="131"/>
      <c r="D237" s="132"/>
      <c r="E237" s="132"/>
      <c r="F237" s="16" t="s">
        <v>121</v>
      </c>
      <c r="G237" s="16" t="str">
        <f>VLOOKUP(F237,'[1]Весь прайс лист'!B:C,2,FALSE)</f>
        <v>Механизм разблокировки MEA2</v>
      </c>
      <c r="H237" s="16" t="s">
        <v>131</v>
      </c>
      <c r="I237" s="17">
        <f>VLOOKUP(F237,'[1]Весь прайс лист'!B:E,4,FALSE)</f>
        <v>6000</v>
      </c>
      <c r="J237" s="133"/>
      <c r="K237" s="134"/>
    </row>
    <row r="238" spans="1:11" ht="18.75">
      <c r="A238" s="143"/>
      <c r="B238" s="131"/>
      <c r="C238" s="131"/>
      <c r="D238" s="132"/>
      <c r="E238" s="132"/>
      <c r="F238" s="16" t="s">
        <v>137</v>
      </c>
      <c r="G238" s="16" t="str">
        <f>VLOOKUP(F238,'[1]Весь прайс лист'!B:C,2,FALSE)</f>
        <v>Механизм разблокировки MEA3</v>
      </c>
      <c r="H238" s="16" t="s">
        <v>131</v>
      </c>
      <c r="I238" s="17">
        <f>VLOOKUP(F238,'[1]Весь прайс лист'!B:E,4,FALSE)</f>
        <v>5850</v>
      </c>
      <c r="J238" s="133"/>
      <c r="K238" s="134"/>
    </row>
    <row r="239" spans="1:11" ht="18.75">
      <c r="A239" s="143"/>
      <c r="B239" s="131"/>
      <c r="C239" s="131"/>
      <c r="D239" s="132"/>
      <c r="E239" s="132"/>
      <c r="F239" s="16" t="s">
        <v>138</v>
      </c>
      <c r="G239" s="16" t="str">
        <f>VLOOKUP(F239,'[1]Весь прайс лист'!B:C,2,FALSE)</f>
        <v>Рычаг для механизма MEA3 MEA5</v>
      </c>
      <c r="H239" s="16" t="s">
        <v>131</v>
      </c>
      <c r="I239" s="17">
        <f>VLOOKUP(F239,'[1]Весь прайс лист'!B:E,4,FALSE)</f>
        <v>2950</v>
      </c>
      <c r="J239" s="133"/>
      <c r="K239" s="134"/>
    </row>
    <row r="240" spans="1:11" ht="18.75">
      <c r="A240" s="143"/>
      <c r="B240" s="131"/>
      <c r="C240" s="131"/>
      <c r="D240" s="132"/>
      <c r="E240" s="132"/>
      <c r="F240" s="16" t="s">
        <v>139</v>
      </c>
      <c r="G240" s="16" t="str">
        <f>VLOOKUP(F240,'[1]Весь прайс лист'!B:C,2,FALSE)</f>
        <v>Скоба концевого выключателя MEA6</v>
      </c>
      <c r="H240" s="16" t="s">
        <v>131</v>
      </c>
      <c r="I240" s="17">
        <f>VLOOKUP(F240,'[1]Весь прайс лист'!B:E,4,FALSE)</f>
        <v>3400</v>
      </c>
      <c r="J240" s="133"/>
      <c r="K240" s="134"/>
    </row>
    <row r="241" spans="1:11" ht="18.75">
      <c r="A241" s="143"/>
      <c r="B241" s="131"/>
      <c r="C241" s="131"/>
      <c r="D241" s="132"/>
      <c r="E241" s="132"/>
      <c r="F241" s="16" t="s">
        <v>120</v>
      </c>
      <c r="G241" s="16" t="str">
        <f>VLOOKUP(F241,'[1]Весь прайс лист'!B:C,2,FALSE)</f>
        <v>Фундаментная коробка с катафорезным покрытием MECF</v>
      </c>
      <c r="H241" s="16" t="s">
        <v>131</v>
      </c>
      <c r="I241" s="17">
        <f>VLOOKUP(F241,'[1]Весь прайс лист'!B:E,4,FALSE)</f>
        <v>12050</v>
      </c>
      <c r="J241" s="133"/>
      <c r="K241" s="134"/>
    </row>
    <row r="242" spans="1:11" ht="18.75">
      <c r="A242" s="143"/>
      <c r="B242" s="131"/>
      <c r="C242" s="131"/>
      <c r="D242" s="132"/>
      <c r="E242" s="132"/>
      <c r="F242" s="16" t="s">
        <v>140</v>
      </c>
      <c r="G242" s="16" t="str">
        <f>VLOOKUP(F242,'[1]Весь прайс лист'!B:C,2,FALSE)</f>
        <v>Фундаментная коробка из нержавеющей стали MECX</v>
      </c>
      <c r="H242" s="16" t="s">
        <v>131</v>
      </c>
      <c r="I242" s="17">
        <f>VLOOKUP(F242,'[1]Весь прайс лист'!B:E,4,FALSE)</f>
        <v>23850</v>
      </c>
      <c r="J242" s="133"/>
      <c r="K242" s="134"/>
    </row>
    <row r="243" spans="1:11" ht="18.75">
      <c r="A243" s="143"/>
      <c r="B243" s="131"/>
      <c r="C243" s="131"/>
      <c r="D243" s="132"/>
      <c r="E243" s="132"/>
      <c r="F243" s="16" t="s">
        <v>141</v>
      </c>
      <c r="G243" s="16" t="str">
        <f>VLOOKUP(F243,'[1]Весь прайс лист'!B:C,2,FALSE)</f>
        <v>Кронштейн монтажный задний PLA6</v>
      </c>
      <c r="H243" s="16" t="s">
        <v>131</v>
      </c>
      <c r="I243" s="17">
        <f>VLOOKUP(F243,'[1]Весь прайс лист'!B:E,4,FALSE)</f>
        <v>900</v>
      </c>
      <c r="J243" s="133"/>
      <c r="K243" s="134"/>
    </row>
    <row r="244" spans="1:11" ht="18.75">
      <c r="A244" s="143"/>
      <c r="B244" s="131"/>
      <c r="C244" s="131"/>
      <c r="D244" s="132"/>
      <c r="E244" s="132"/>
      <c r="F244" s="16" t="s">
        <v>142</v>
      </c>
      <c r="G244" s="16" t="str">
        <f>VLOOKUP(F244,'[1]Весь прайс лист'!B:C,2,FALSE)</f>
        <v>Передний регулируемый кронштейн PLA8</v>
      </c>
      <c r="H244" s="16" t="s">
        <v>131</v>
      </c>
      <c r="I244" s="17">
        <f>VLOOKUP(F244,'[1]Весь прайс лист'!B:E,4,FALSE)</f>
        <v>1300</v>
      </c>
      <c r="J244" s="133"/>
      <c r="K244" s="134"/>
    </row>
    <row r="245" spans="1:11" ht="18.75">
      <c r="A245" s="143"/>
      <c r="B245" s="131"/>
      <c r="C245" s="131"/>
      <c r="D245" s="132"/>
      <c r="E245" s="132"/>
      <c r="F245" s="16" t="s">
        <v>21</v>
      </c>
      <c r="G245" s="16" t="str">
        <f>VLOOKUP(F245,'[1]Весь прайс лист'!B:C,2,FALSE)</f>
        <v>Электромеханический замок вертикальный, 12В PLA10</v>
      </c>
      <c r="H245" s="16" t="s">
        <v>131</v>
      </c>
      <c r="I245" s="17">
        <f>VLOOKUP(F245,'[1]Весь прайс лист'!B:E,4,FALSE)</f>
        <v>9300</v>
      </c>
      <c r="J245" s="133"/>
      <c r="K245" s="134"/>
    </row>
    <row r="246" spans="1:11" ht="18.75">
      <c r="A246" s="143"/>
      <c r="B246" s="131"/>
      <c r="C246" s="131"/>
      <c r="D246" s="132"/>
      <c r="E246" s="132"/>
      <c r="F246" s="16" t="s">
        <v>22</v>
      </c>
      <c r="G246" s="16" t="str">
        <f>VLOOKUP(F246,'[1]Весь прайс лист'!B:C,2,FALSE)</f>
        <v>Электромеханический замок горизонтальный, 12В PLA11</v>
      </c>
      <c r="H246" s="16" t="s">
        <v>131</v>
      </c>
      <c r="I246" s="17">
        <f>VLOOKUP(F246,'[1]Весь прайс лист'!B:E,4,FALSE)</f>
        <v>9300</v>
      </c>
      <c r="J246" s="133"/>
      <c r="K246" s="134"/>
    </row>
    <row r="247" spans="1:11" ht="19.5" thickBot="1">
      <c r="A247" s="143"/>
      <c r="B247" s="135"/>
      <c r="C247" s="135"/>
      <c r="D247" s="136"/>
      <c r="E247" s="136"/>
      <c r="F247" s="22" t="s">
        <v>34</v>
      </c>
      <c r="G247" s="22" t="str">
        <f>VLOOKUP(F247,'[1]Весь прайс лист'!B:C,2,FALSE)</f>
        <v>Упоры механические крайних положений WINGO/TOONA PLA13</v>
      </c>
      <c r="H247" s="22" t="s">
        <v>131</v>
      </c>
      <c r="I247" s="23">
        <f>VLOOKUP(F247,'[1]Весь прайс лист'!B:E,4,FALSE)</f>
        <v>1500</v>
      </c>
      <c r="J247" s="137"/>
      <c r="K247" s="138"/>
    </row>
    <row r="248" spans="1:11" ht="18.75">
      <c r="A248" s="143"/>
      <c r="B248" s="139"/>
      <c r="C248" s="139"/>
      <c r="D248" s="140"/>
      <c r="E248" s="140"/>
      <c r="F248" s="13" t="s">
        <v>143</v>
      </c>
      <c r="G248" s="13" t="str">
        <f>VLOOKUP(F248,'[1]Весь прайс лист'!B:C,2,FALSE)</f>
        <v>Задний регулируемый кронштейн PLA14</v>
      </c>
      <c r="H248" s="13" t="s">
        <v>131</v>
      </c>
      <c r="I248" s="14">
        <f>VLOOKUP(F248,'[1]Весь прайс лист'!B:E,4,FALSE)</f>
        <v>2100</v>
      </c>
      <c r="J248" s="141"/>
      <c r="K248" s="142"/>
    </row>
    <row r="249" spans="1:11" ht="18.75">
      <c r="A249" s="143"/>
      <c r="B249" s="131"/>
      <c r="C249" s="131"/>
      <c r="D249" s="132"/>
      <c r="E249" s="132"/>
      <c r="F249" s="16" t="s">
        <v>144</v>
      </c>
      <c r="G249" s="16" t="str">
        <f>VLOOKUP(F249,'[1]Весь прайс лист'!B:C,2,FALSE)</f>
        <v>Передний регулируемый кронштейн PLA15</v>
      </c>
      <c r="H249" s="16" t="s">
        <v>131</v>
      </c>
      <c r="I249" s="17">
        <f>VLOOKUP(F249,'[1]Весь прайс лист'!B:E,4,FALSE)</f>
        <v>2100</v>
      </c>
      <c r="J249" s="133"/>
      <c r="K249" s="134"/>
    </row>
    <row r="250" spans="1:11" ht="18.75">
      <c r="A250" s="143"/>
      <c r="B250" s="131"/>
      <c r="C250" s="131"/>
      <c r="D250" s="132"/>
      <c r="E250" s="132"/>
      <c r="F250" s="16" t="s">
        <v>64</v>
      </c>
      <c r="G250" s="16" t="str">
        <f>VLOOKUP(F250,'[1]Весь прайс лист'!B:C,2,FALSE)</f>
        <v>регулируемый кронштейн PLA16</v>
      </c>
      <c r="H250" s="16" t="s">
        <v>131</v>
      </c>
      <c r="I250" s="17">
        <f>VLOOKUP(F250,'[1]Весь прайс лист'!B:E,4,FALSE)</f>
        <v>2500</v>
      </c>
      <c r="J250" s="133"/>
      <c r="K250" s="134"/>
    </row>
    <row r="251" spans="1:11" ht="18.75">
      <c r="A251" s="143"/>
      <c r="B251" s="131"/>
      <c r="C251" s="131"/>
      <c r="D251" s="132"/>
      <c r="E251" s="132"/>
      <c r="F251" s="16" t="s">
        <v>128</v>
      </c>
      <c r="G251" s="16" t="str">
        <f>VLOOKUP(F251,'[1]Весь прайс лист'!B:C,2,FALSE)</f>
        <v>Привод для распашных ворот BM5024</v>
      </c>
      <c r="H251" s="16" t="s">
        <v>131</v>
      </c>
      <c r="I251" s="17">
        <f>VLOOKUP(F251,'[1]Весь прайс лист'!B:E,4,FALSE)</f>
        <v>50450</v>
      </c>
      <c r="J251" s="133"/>
      <c r="K251" s="134"/>
    </row>
    <row r="252" spans="1:11" ht="18.75">
      <c r="A252" s="143"/>
      <c r="B252" s="131"/>
      <c r="C252" s="131"/>
      <c r="D252" s="132"/>
      <c r="E252" s="132"/>
      <c r="F252" s="16" t="s">
        <v>113</v>
      </c>
      <c r="G252" s="16" t="str">
        <f>VLOOKUP(F252,'[1]Весь прайс лист'!B:C,2,FALSE)</f>
        <v>Привод для распашных ворот HK7024HS</v>
      </c>
      <c r="H252" s="16" t="s">
        <v>131</v>
      </c>
      <c r="I252" s="17">
        <f>VLOOKUP(F252,'[1]Весь прайс лист'!B:E,4,FALSE)</f>
        <v>52200</v>
      </c>
      <c r="J252" s="133"/>
      <c r="K252" s="134"/>
    </row>
    <row r="253" spans="1:11" ht="18.75">
      <c r="A253" s="143"/>
      <c r="B253" s="131"/>
      <c r="C253" s="131"/>
      <c r="D253" s="132"/>
      <c r="E253" s="132"/>
      <c r="F253" s="16" t="s">
        <v>114</v>
      </c>
      <c r="G253" s="16" t="str">
        <f>VLOOKUP(F253,'[1]Весь прайс лист'!B:C,2,FALSE)</f>
        <v>Привод для распашных ворот HK7224HS</v>
      </c>
      <c r="H253" s="16" t="s">
        <v>131</v>
      </c>
      <c r="I253" s="17">
        <f>VLOOKUP(F253,'[1]Весь прайс лист'!B:E,4,FALSE)</f>
        <v>37600</v>
      </c>
      <c r="J253" s="133"/>
      <c r="K253" s="134"/>
    </row>
    <row r="254" spans="1:11" ht="18.75">
      <c r="A254" s="143"/>
      <c r="B254" s="131"/>
      <c r="C254" s="131"/>
      <c r="D254" s="132"/>
      <c r="E254" s="132"/>
      <c r="F254" s="16" t="s">
        <v>101</v>
      </c>
      <c r="G254" s="16" t="str">
        <f>VLOOKUP(F254,'[1]Весь прайс лист'!B:C,2,FALSE)</f>
        <v>Привод для распашных ворот HO7124</v>
      </c>
      <c r="H254" s="16" t="s">
        <v>131</v>
      </c>
      <c r="I254" s="17">
        <f>VLOOKUP(F254,'[1]Весь прайс лист'!B:E,4,FALSE)</f>
        <v>32850</v>
      </c>
      <c r="J254" s="133"/>
      <c r="K254" s="134"/>
    </row>
    <row r="255" spans="1:11" ht="18.75">
      <c r="A255" s="143"/>
      <c r="B255" s="131"/>
      <c r="C255" s="131"/>
      <c r="D255" s="132"/>
      <c r="E255" s="132"/>
      <c r="F255" s="16" t="s">
        <v>102</v>
      </c>
      <c r="G255" s="16" t="str">
        <f>VLOOKUP(F255,'[1]Весь прайс лист'!B:C,2,FALSE)</f>
        <v>Привод для распашных ворот HO7224</v>
      </c>
      <c r="H255" s="16" t="s">
        <v>131</v>
      </c>
      <c r="I255" s="17">
        <f>VLOOKUP(F255,'[1]Весь прайс лист'!B:E,4,FALSE)</f>
        <v>22800</v>
      </c>
      <c r="J255" s="133"/>
      <c r="K255" s="134"/>
    </row>
    <row r="256" spans="1:11" ht="18.75">
      <c r="A256" s="143"/>
      <c r="B256" s="131"/>
      <c r="C256" s="131"/>
      <c r="D256" s="132"/>
      <c r="E256" s="132"/>
      <c r="F256" s="16" t="s">
        <v>109</v>
      </c>
      <c r="G256" s="16" t="str">
        <f>VLOOKUP(F256,'[1]Весь прайс лист'!B:C,2,FALSE)</f>
        <v>Привод для распашных ворот HY7005</v>
      </c>
      <c r="H256" s="16" t="s">
        <v>131</v>
      </c>
      <c r="I256" s="17">
        <f>VLOOKUP(F256,'[1]Весь прайс лист'!B:E,4,FALSE)</f>
        <v>26300</v>
      </c>
      <c r="J256" s="133"/>
      <c r="K256" s="134"/>
    </row>
    <row r="257" spans="1:11" ht="18.75">
      <c r="A257" s="143"/>
      <c r="B257" s="131"/>
      <c r="C257" s="131"/>
      <c r="D257" s="132"/>
      <c r="E257" s="132"/>
      <c r="F257" s="16" t="s">
        <v>145</v>
      </c>
      <c r="G257" s="16" t="str">
        <f>VLOOKUP(F257,'[1]Весь прайс лист'!B:C,2,FALSE)</f>
        <v>Привод для распашных ворот HY7024</v>
      </c>
      <c r="H257" s="16" t="s">
        <v>131</v>
      </c>
      <c r="I257" s="17">
        <f>VLOOKUP(F257,'[1]Весь прайс лист'!B:E,4,FALSE)</f>
        <v>38450</v>
      </c>
      <c r="J257" s="133"/>
      <c r="K257" s="134"/>
    </row>
    <row r="258" spans="1:11" ht="18.75">
      <c r="A258" s="143"/>
      <c r="B258" s="131"/>
      <c r="C258" s="131"/>
      <c r="D258" s="132"/>
      <c r="E258" s="132"/>
      <c r="F258" s="16" t="s">
        <v>146</v>
      </c>
      <c r="G258" s="16" t="str">
        <f>VLOOKUP(F258,'[1]Весь прайс лист'!B:C,2,FALSE)</f>
        <v>Привод для распашных ворот HY7100</v>
      </c>
      <c r="H258" s="16" t="s">
        <v>131</v>
      </c>
      <c r="I258" s="17">
        <f>VLOOKUP(F258,'[1]Весь прайс лист'!B:E,4,FALSE)</f>
        <v>37550</v>
      </c>
      <c r="J258" s="133"/>
      <c r="K258" s="134"/>
    </row>
    <row r="259" spans="1:11" ht="18.75">
      <c r="A259" s="143"/>
      <c r="B259" s="131"/>
      <c r="C259" s="131"/>
      <c r="D259" s="132"/>
      <c r="E259" s="132"/>
      <c r="F259" s="16" t="s">
        <v>147</v>
      </c>
      <c r="G259" s="16" t="str">
        <f>VLOOKUP(F259,'[1]Весь прайс лист'!B:C,2,FALSE)</f>
        <v>Привод для распашных ворот HY7124</v>
      </c>
      <c r="H259" s="16" t="s">
        <v>131</v>
      </c>
      <c r="I259" s="17">
        <f>VLOOKUP(F259,'[1]Весь прайс лист'!B:E,4,FALSE)</f>
        <v>49750</v>
      </c>
      <c r="J259" s="133"/>
      <c r="K259" s="134"/>
    </row>
    <row r="260" spans="1:11" ht="18.75">
      <c r="A260" s="143"/>
      <c r="B260" s="131"/>
      <c r="C260" s="131"/>
      <c r="D260" s="132"/>
      <c r="E260" s="132"/>
      <c r="F260" s="16" t="s">
        <v>124</v>
      </c>
      <c r="G260" s="16" t="str">
        <f>VLOOKUP(F260,'[1]Весь прайс лист'!B:C,2,FALSE)</f>
        <v>Привод для распашных ворот ME3010</v>
      </c>
      <c r="H260" s="16" t="s">
        <v>131</v>
      </c>
      <c r="I260" s="17">
        <f>VLOOKUP(F260,'[1]Весь прайс лист'!B:E,4,FALSE)</f>
        <v>24850</v>
      </c>
      <c r="J260" s="133"/>
      <c r="K260" s="134"/>
    </row>
    <row r="261" spans="1:11" ht="18.75">
      <c r="A261" s="143"/>
      <c r="B261" s="131"/>
      <c r="C261" s="131"/>
      <c r="D261" s="132"/>
      <c r="E261" s="132"/>
      <c r="F261" s="16" t="s">
        <v>60</v>
      </c>
      <c r="G261" s="16" t="str">
        <f>VLOOKUP(F261,'[1]Весь прайс лист'!B:C,2,FALSE)</f>
        <v>Привод для распашных ворот TO4016P</v>
      </c>
      <c r="H261" s="16" t="s">
        <v>131</v>
      </c>
      <c r="I261" s="17">
        <f>VLOOKUP(F261,'[1]Весь прайс лист'!B:E,4,FALSE)</f>
        <v>16900</v>
      </c>
      <c r="J261" s="133"/>
      <c r="K261" s="134"/>
    </row>
    <row r="262" spans="1:11" ht="18.75">
      <c r="A262" s="143"/>
      <c r="B262" s="131"/>
      <c r="C262" s="131"/>
      <c r="D262" s="132"/>
      <c r="E262" s="132"/>
      <c r="F262" s="16" t="s">
        <v>67</v>
      </c>
      <c r="G262" s="16" t="str">
        <f>VLOOKUP(F262,'[1]Весь прайс лист'!B:C,2,FALSE)</f>
        <v>Привод для распашных ворот TO4024</v>
      </c>
      <c r="H262" s="16" t="s">
        <v>131</v>
      </c>
      <c r="I262" s="17">
        <f>VLOOKUP(F262,'[1]Весь прайс лист'!B:E,4,FALSE)</f>
        <v>23750</v>
      </c>
      <c r="J262" s="133"/>
      <c r="K262" s="134"/>
    </row>
    <row r="263" spans="1:11" ht="18.75">
      <c r="A263" s="143"/>
      <c r="B263" s="131"/>
      <c r="C263" s="131"/>
      <c r="D263" s="132"/>
      <c r="E263" s="132"/>
      <c r="F263" s="16" t="s">
        <v>71</v>
      </c>
      <c r="G263" s="16" t="str">
        <f>VLOOKUP(F263,'[1]Весь прайс лист'!B:C,2,FALSE)</f>
        <v>Привод для распашных ворот TO5016P</v>
      </c>
      <c r="H263" s="16" t="s">
        <v>131</v>
      </c>
      <c r="I263" s="17">
        <f>VLOOKUP(F263,'[1]Весь прайс лист'!B:E,4,FALSE)</f>
        <v>19800</v>
      </c>
      <c r="J263" s="133"/>
      <c r="K263" s="134"/>
    </row>
    <row r="264" spans="1:11" ht="18.75">
      <c r="A264" s="143"/>
      <c r="B264" s="131"/>
      <c r="C264" s="131"/>
      <c r="D264" s="132"/>
      <c r="E264" s="132"/>
      <c r="F264" s="16" t="s">
        <v>77</v>
      </c>
      <c r="G264" s="16" t="str">
        <f>VLOOKUP(F264,'[1]Весь прайс лист'!B:C,2,FALSE)</f>
        <v>Привод для распашных ворот TO5024</v>
      </c>
      <c r="H264" s="16" t="s">
        <v>131</v>
      </c>
      <c r="I264" s="17">
        <f>VLOOKUP(F264,'[1]Весь прайс лист'!B:E,4,FALSE)</f>
        <v>26000</v>
      </c>
      <c r="J264" s="133"/>
      <c r="K264" s="134"/>
    </row>
    <row r="265" spans="1:11" ht="18.75">
      <c r="A265" s="143"/>
      <c r="B265" s="131"/>
      <c r="C265" s="131"/>
      <c r="D265" s="132"/>
      <c r="E265" s="132"/>
      <c r="F265" s="16" t="s">
        <v>81</v>
      </c>
      <c r="G265" s="16" t="str">
        <f>VLOOKUP(F265,'[1]Весь прайс лист'!B:C,2,FALSE)</f>
        <v>Привод для распашных ворот TO5024HS</v>
      </c>
      <c r="H265" s="16" t="s">
        <v>131</v>
      </c>
      <c r="I265" s="17">
        <f>VLOOKUP(F265,'[1]Весь прайс лист'!B:E,4,FALSE)</f>
        <v>30050</v>
      </c>
      <c r="J265" s="133"/>
      <c r="K265" s="134"/>
    </row>
    <row r="266" spans="1:11" ht="18.75">
      <c r="A266" s="143"/>
      <c r="B266" s="131"/>
      <c r="C266" s="131"/>
      <c r="D266" s="132"/>
      <c r="E266" s="132"/>
      <c r="F266" s="16" t="s">
        <v>87</v>
      </c>
      <c r="G266" s="16" t="str">
        <f>VLOOKUP(F266,'[1]Весь прайс лист'!B:C,2,FALSE)</f>
        <v>Привод для распашных ворот TO6024HS</v>
      </c>
      <c r="H266" s="16" t="s">
        <v>131</v>
      </c>
      <c r="I266" s="17">
        <f>VLOOKUP(F266,'[1]Весь прайс лист'!B:E,4,FALSE)</f>
        <v>39150</v>
      </c>
      <c r="J266" s="133"/>
      <c r="K266" s="134"/>
    </row>
    <row r="267" spans="1:11" ht="18.75">
      <c r="A267" s="143"/>
      <c r="B267" s="131"/>
      <c r="C267" s="131"/>
      <c r="D267" s="132"/>
      <c r="E267" s="132"/>
      <c r="F267" s="16" t="s">
        <v>84</v>
      </c>
      <c r="G267" s="16" t="str">
        <f>VLOOKUP(F267,'[1]Весь прайс лист'!B:C,2,FALSE)</f>
        <v>Привод для распашных ворот TO7024</v>
      </c>
      <c r="H267" s="16" t="s">
        <v>131</v>
      </c>
      <c r="I267" s="17">
        <f>VLOOKUP(F267,'[1]Весь прайс лист'!B:E,4,FALSE)</f>
        <v>33900</v>
      </c>
      <c r="J267" s="133"/>
      <c r="K267" s="134"/>
    </row>
    <row r="268" spans="1:11" ht="18.75">
      <c r="A268" s="143"/>
      <c r="B268" s="131"/>
      <c r="C268" s="131"/>
      <c r="D268" s="132"/>
      <c r="E268" s="132"/>
      <c r="F268" s="16" t="s">
        <v>52</v>
      </c>
      <c r="G268" s="16" t="str">
        <f>VLOOKUP(F268,'[1]Весь прайс лист'!B:C,2,FALSE)</f>
        <v>Привод для распашных ворот WG3524HS</v>
      </c>
      <c r="H268" s="16" t="s">
        <v>131</v>
      </c>
      <c r="I268" s="17">
        <f>VLOOKUP(F268,'[1]Весь прайс лист'!B:E,4,FALSE)</f>
        <v>21150</v>
      </c>
      <c r="J268" s="133"/>
      <c r="K268" s="134"/>
    </row>
    <row r="269" spans="1:11" ht="18.75">
      <c r="A269" s="143"/>
      <c r="B269" s="131"/>
      <c r="C269" s="131"/>
      <c r="D269" s="132"/>
      <c r="E269" s="132"/>
      <c r="F269" s="16" t="s">
        <v>43</v>
      </c>
      <c r="G269" s="16" t="str">
        <f>VLOOKUP(F269,'[1]Весь прайс лист'!B:C,2,FALSE)</f>
        <v>Привод для распашных ворот WG4000</v>
      </c>
      <c r="H269" s="16" t="s">
        <v>131</v>
      </c>
      <c r="I269" s="17">
        <f>VLOOKUP(F269,'[1]Весь прайс лист'!B:E,4,FALSE)</f>
        <v>15750</v>
      </c>
      <c r="J269" s="133"/>
      <c r="K269" s="134"/>
    </row>
    <row r="270" spans="1:11" ht="18.75">
      <c r="A270" s="143"/>
      <c r="B270" s="131"/>
      <c r="C270" s="131"/>
      <c r="D270" s="132"/>
      <c r="E270" s="132"/>
      <c r="F270" s="16" t="s">
        <v>27</v>
      </c>
      <c r="G270" s="16" t="str">
        <f>VLOOKUP(F270,'[1]Весь прайс лист'!B:C,2,FALSE)</f>
        <v>Привод для распашных ворот WG4024</v>
      </c>
      <c r="H270" s="16" t="s">
        <v>131</v>
      </c>
      <c r="I270" s="17">
        <f>VLOOKUP(F270,'[1]Весь прайс лист'!B:E,4,FALSE)</f>
        <v>12750</v>
      </c>
      <c r="J270" s="133"/>
      <c r="K270" s="134"/>
    </row>
    <row r="271" spans="1:11" ht="18.75">
      <c r="A271" s="143"/>
      <c r="B271" s="131"/>
      <c r="C271" s="131"/>
      <c r="D271" s="132"/>
      <c r="E271" s="132"/>
      <c r="F271" s="16" t="s">
        <v>47</v>
      </c>
      <c r="G271" s="16" t="str">
        <f>VLOOKUP(F271,'[1]Весь прайс лист'!B:C,2,FALSE)</f>
        <v>Привод для распашных ворот WG5000</v>
      </c>
      <c r="H271" s="16" t="s">
        <v>131</v>
      </c>
      <c r="I271" s="17">
        <f>VLOOKUP(F271,'[1]Весь прайс лист'!B:E,4,FALSE)</f>
        <v>16650</v>
      </c>
      <c r="J271" s="133"/>
      <c r="K271" s="134"/>
    </row>
    <row r="272" spans="1:11" ht="19.5" thickBot="1">
      <c r="A272" s="144"/>
      <c r="B272" s="135"/>
      <c r="C272" s="135"/>
      <c r="D272" s="136"/>
      <c r="E272" s="136"/>
      <c r="F272" s="22" t="s">
        <v>39</v>
      </c>
      <c r="G272" s="22" t="str">
        <f>VLOOKUP(F272,'[1]Весь прайс лист'!B:C,2,FALSE)</f>
        <v>Привод для распашных ворот WG5024</v>
      </c>
      <c r="H272" s="22" t="s">
        <v>131</v>
      </c>
      <c r="I272" s="23">
        <f>VLOOKUP(F272,'[1]Весь прайс лист'!B:E,4,FALSE)</f>
        <v>14300</v>
      </c>
      <c r="J272" s="137"/>
      <c r="K272" s="138"/>
    </row>
  </sheetData>
  <mergeCells count="164">
    <mergeCell ref="C1:F1"/>
    <mergeCell ref="J1:K1"/>
    <mergeCell ref="A2:A10"/>
    <mergeCell ref="B2:B6"/>
    <mergeCell ref="C2:C6"/>
    <mergeCell ref="D2:D6"/>
    <mergeCell ref="E2:E5"/>
    <mergeCell ref="J2:J5"/>
    <mergeCell ref="K2:K6"/>
    <mergeCell ref="B7:E10"/>
    <mergeCell ref="J7:K10"/>
    <mergeCell ref="A12:A22"/>
    <mergeCell ref="B12:B17"/>
    <mergeCell ref="C12:C17"/>
    <mergeCell ref="D12:D17"/>
    <mergeCell ref="E12:E14"/>
    <mergeCell ref="J12:J14"/>
    <mergeCell ref="K12:K17"/>
    <mergeCell ref="B18:E22"/>
    <mergeCell ref="K23:K25"/>
    <mergeCell ref="J26:K28"/>
    <mergeCell ref="B29:E33"/>
    <mergeCell ref="A35:A41"/>
    <mergeCell ref="B35:B41"/>
    <mergeCell ref="C35:C41"/>
    <mergeCell ref="D35:E41"/>
    <mergeCell ref="J35:K41"/>
    <mergeCell ref="A23:A33"/>
    <mergeCell ref="B23:B28"/>
    <mergeCell ref="C23:C28"/>
    <mergeCell ref="D23:D28"/>
    <mergeCell ref="E23:E25"/>
    <mergeCell ref="J23:J25"/>
    <mergeCell ref="K43:K50"/>
    <mergeCell ref="B51:E54"/>
    <mergeCell ref="J51:K54"/>
    <mergeCell ref="A55:A64"/>
    <mergeCell ref="B55:B60"/>
    <mergeCell ref="C55:C60"/>
    <mergeCell ref="D55:E60"/>
    <mergeCell ref="J55:K60"/>
    <mergeCell ref="B61:E64"/>
    <mergeCell ref="J61:K64"/>
    <mergeCell ref="A43:A54"/>
    <mergeCell ref="B43:B50"/>
    <mergeCell ref="C43:C50"/>
    <mergeCell ref="D43:D50"/>
    <mergeCell ref="E43:E49"/>
    <mergeCell ref="J43:J49"/>
    <mergeCell ref="K65:K69"/>
    <mergeCell ref="B70:E73"/>
    <mergeCell ref="J70:K73"/>
    <mergeCell ref="B75:B79"/>
    <mergeCell ref="C75:C79"/>
    <mergeCell ref="D75:E79"/>
    <mergeCell ref="J75:K79"/>
    <mergeCell ref="A65:A88"/>
    <mergeCell ref="B65:B69"/>
    <mergeCell ref="C65:C69"/>
    <mergeCell ref="D65:D69"/>
    <mergeCell ref="E65:E68"/>
    <mergeCell ref="J65:J68"/>
    <mergeCell ref="B80:B84"/>
    <mergeCell ref="C80:C84"/>
    <mergeCell ref="D80:E84"/>
    <mergeCell ref="J80:K84"/>
    <mergeCell ref="J95:K99"/>
    <mergeCell ref="B100:E103"/>
    <mergeCell ref="J100:K103"/>
    <mergeCell ref="B104:B108"/>
    <mergeCell ref="C104:C108"/>
    <mergeCell ref="D104:E108"/>
    <mergeCell ref="J104:K108"/>
    <mergeCell ref="B85:E88"/>
    <mergeCell ref="J85:K88"/>
    <mergeCell ref="B90:B99"/>
    <mergeCell ref="C90:C99"/>
    <mergeCell ref="D90:D94"/>
    <mergeCell ref="E90:E93"/>
    <mergeCell ref="J90:J93"/>
    <mergeCell ref="K90:K94"/>
    <mergeCell ref="D95:E99"/>
    <mergeCell ref="A119:A128"/>
    <mergeCell ref="B119:B124"/>
    <mergeCell ref="C119:C124"/>
    <mergeCell ref="D119:E124"/>
    <mergeCell ref="J119:K124"/>
    <mergeCell ref="B125:E128"/>
    <mergeCell ref="J125:K128"/>
    <mergeCell ref="B109:E112"/>
    <mergeCell ref="J109:K112"/>
    <mergeCell ref="A113:A117"/>
    <mergeCell ref="B113:B117"/>
    <mergeCell ref="C113:C117"/>
    <mergeCell ref="D113:E117"/>
    <mergeCell ref="J113:K117"/>
    <mergeCell ref="A90:A112"/>
    <mergeCell ref="A139:A148"/>
    <mergeCell ref="B139:B144"/>
    <mergeCell ref="C139:C144"/>
    <mergeCell ref="D139:E144"/>
    <mergeCell ref="J139:K144"/>
    <mergeCell ref="B145:E148"/>
    <mergeCell ref="J145:K148"/>
    <mergeCell ref="A129:A137"/>
    <mergeCell ref="B129:B132"/>
    <mergeCell ref="C129:C132"/>
    <mergeCell ref="D129:E132"/>
    <mergeCell ref="J129:K132"/>
    <mergeCell ref="B133:E137"/>
    <mergeCell ref="J133:K137"/>
    <mergeCell ref="K149:K154"/>
    <mergeCell ref="E152:E154"/>
    <mergeCell ref="J152:J154"/>
    <mergeCell ref="B155:E162"/>
    <mergeCell ref="J155:K162"/>
    <mergeCell ref="A164:A175"/>
    <mergeCell ref="B164:B169"/>
    <mergeCell ref="C164:C169"/>
    <mergeCell ref="D164:E169"/>
    <mergeCell ref="J164:K169"/>
    <mergeCell ref="A149:A162"/>
    <mergeCell ref="B149:B154"/>
    <mergeCell ref="C149:C154"/>
    <mergeCell ref="D149:D154"/>
    <mergeCell ref="E149:E151"/>
    <mergeCell ref="J149:J151"/>
    <mergeCell ref="J181:K185"/>
    <mergeCell ref="A186:A197"/>
    <mergeCell ref="B186:B191"/>
    <mergeCell ref="C186:C191"/>
    <mergeCell ref="D186:E191"/>
    <mergeCell ref="J186:K191"/>
    <mergeCell ref="B192:E197"/>
    <mergeCell ref="J192:K197"/>
    <mergeCell ref="B170:E175"/>
    <mergeCell ref="J170:K175"/>
    <mergeCell ref="A176:A185"/>
    <mergeCell ref="B176:B180"/>
    <mergeCell ref="C176:C180"/>
    <mergeCell ref="D176:D180"/>
    <mergeCell ref="E176:E179"/>
    <mergeCell ref="J176:J179"/>
    <mergeCell ref="K176:K180"/>
    <mergeCell ref="B181:E185"/>
    <mergeCell ref="A229:A272"/>
    <mergeCell ref="J215:K217"/>
    <mergeCell ref="A218:A228"/>
    <mergeCell ref="B218:B224"/>
    <mergeCell ref="C218:C224"/>
    <mergeCell ref="D218:E224"/>
    <mergeCell ref="J218:K224"/>
    <mergeCell ref="B225:E228"/>
    <mergeCell ref="J225:K228"/>
    <mergeCell ref="A199:A217"/>
    <mergeCell ref="B199:B206"/>
    <mergeCell ref="C199:C206"/>
    <mergeCell ref="D199:E206"/>
    <mergeCell ref="J199:K206"/>
    <mergeCell ref="B207:B214"/>
    <mergeCell ref="C207:C214"/>
    <mergeCell ref="D207:E214"/>
    <mergeCell ref="J207:K214"/>
    <mergeCell ref="B215:E21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2019-09-19T11:36:17Z</dcterms:modified>
</cp:coreProperties>
</file>